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as01\a05.財務課$\２．財政部門\07.調査・報告\令和５年度\240306_■【313(水)午後５時〆】令和４年度財政状況資料集の作成等について\伊豆の国市　提出\"/>
    </mc:Choice>
  </mc:AlternateContent>
  <xr:revisionPtr revIDLastSave="0" documentId="13_ncr:1_{4A9B80A2-3673-46AB-BC6C-23B0B407F4FF}"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O34" i="10"/>
  <c r="CO35" i="10" s="1"/>
  <c r="CO36" i="10" s="1"/>
  <c r="CO37" i="10" s="1"/>
  <c r="BW34" i="10"/>
  <c r="BW35" i="10" s="1"/>
  <c r="BW36" i="10" s="1"/>
  <c r="BW37" i="10" s="1"/>
  <c r="BW38" i="10" s="1"/>
  <c r="BW39" i="10" s="1"/>
  <c r="BW40" i="10" s="1"/>
  <c r="BW41" i="10" s="1"/>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<sst xmlns="http://schemas.openxmlformats.org/spreadsheetml/2006/main" count="1119" uniqueCount="606">
  <si>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</si>
  <si>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</si>
  <si>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</si>
  <si>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</si>
  <si>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</si>
  <si>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</si>
  <si>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</si>
  <si>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</si>
  <si>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</si>
  <si>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</si>
  <si>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</si>
  <si>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</si>
  <si>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</si>
  <si>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</si>
  <si>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</si>
  <si>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</si>
  <si>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</si>
  <si>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</si>
  <si>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</si>
  <si>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</si>
  <si>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</si>
  <si>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</si>
  <si>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</si>
  <si>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</si>
  <si>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</si>
  <si>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</si>
  <si>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</si>
  <si>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</si>
  <si>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</si>
  <si>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</si>
  <si>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</si>
  <si>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</si>
  <si>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</si>
  <si>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</si>
  <si>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</si>
  <si>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</si>
  <si>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</si>
  <si>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</si>
  <si>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</si>
  <si>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</si>
  <si>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</si>
  <si>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</si>
  <si>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</si>
  <si>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</si>
  <si>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</si>
  <si>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</si>
  <si>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</si>
  <si>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</si>
  <si>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</si>
  <si>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</si>
  <si>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</si>
  <si>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</si>
  <si>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</si>
  <si>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</si>
  <si>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</si>
  <si>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</si>
  <si>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</si>
  <si>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</si>
  <si>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</si>
  <si>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</si>
  <si>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</si>
  <si>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</si>
  <si>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</si>
  <si>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</si>
  <si>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</si>
  <si>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</si>
  <si>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</si>
  <si>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</si>
  <si>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</si>
  <si>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</si>
  <si>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</si>
  <si>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</si>
  <si>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</si>
  <si>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</si>
  <si>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</si>
  <si>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</si>
  <si>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</si>
  <si>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</si>
  <si>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</si>
  <si>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</si>
  <si>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</si>
  <si>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</si>
  <si>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</si>
  <si>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</si>
  <si>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</si>
  <si>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</si>
  <si>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</si>
  <si>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</si>
  <si>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</si>
  <si>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</si>
  <si>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</si>
  <si>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</si>
  <si>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</si>
  <si>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</si>
  <si>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</si>
  <si>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</si>
  <si>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</si>
  <si>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</si>
  <si>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</si>
  <si>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</si>
  <si>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</si>
  <si>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</si>
  <si>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</si>
  <si>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</si>
  <si>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</si>
  <si>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</si>
  <si>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</si>
  <si>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</si>
  <si>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</si>
  <si>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</si>
  <si>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</si>
  <si>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</si>
  <si>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</si>
  <si>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</si>
  <si>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</si>
  <si>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</si>
  <si>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</si>
  <si>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</si>
  <si>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</si>
  <si>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</si>
  <si>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</si>
  <si>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</si>
  <si>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</si>
  <si>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</si>
  <si>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</si>
  <si>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</si>
  <si>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</si>
  <si>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</si>
  <si>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</si>
  <si>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</si>
  <si>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</si>
  <si>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</si>
  <si>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</si>
  <si>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</si>
  <si>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</si>
  <si>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</si>
  <si>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</si>
  <si>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</si>
  <si>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</si>
  <si>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</si>
  <si>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</si>
  <si>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</si>
  <si>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</si>
  <si>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</si>
  <si>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</si>
  <si>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</si>
  <si>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</si>
  <si>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</si>
  <si>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</si>
  <si>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</si>
  <si>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</si>
  <si>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</si>
  <si>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</si>
  <si>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</si>
  <si>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</si>
  <si>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</si>
  <si>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</si>
  <si>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</si>
  <si>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</si>
  <si>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</si>
  <si>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</si>
  <si>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</si>
  <si>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</si>
  <si>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</si>
  <si>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</si>
  <si>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</si>
  <si>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</si>
  <si>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</si>
  <si>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</si>
  <si>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</si>
  <si>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</si>
  <si>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</si>
  <si>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</si>
  <si>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</si>
  <si>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</si>
  <si>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</si>
  <si>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</si>
  <si>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</si>
  <si>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</si>
  <si>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</si>
  <si>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</si>
  <si>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</si>
  <si>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</si>
  <si>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</si>
  <si>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</si>
  <si>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</si>
  <si>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</si>
  <si>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</si>
  <si>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</si>
  <si>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</si>
  <si>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</si>
  <si>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</si>
  <si>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</si>
  <si>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</si>
  <si>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</si>
  <si>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</si>
  <si>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</si>
  <si>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</si>
  <si>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</si>
  <si>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</si>
  <si>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</si>
  <si>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</si>
  <si>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</si>
  <si>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</si>
  <si>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</si>
  <si>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</si>
  <si>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</si>
  <si>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</si>
  <si>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</si>
  <si>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</si>
  <si>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</si>
  <si>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</si>
  <si>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</si>
  <si>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</si>
  <si>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</si>
  <si>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静岡県伊豆の国市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</si>
  <si>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</si>
  <si>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</si>
  <si>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</si>
  <si>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</si>
  <si>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</si>
  <si>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</si>
  <si>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</si>
  <si>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</si>
  <si>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</si>
  <si>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</si>
  <si>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</si>
  <si>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</si>
  <si>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</si>
  <si>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</si>
  <si>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</si>
  <si>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</si>
  <si>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</si>
  <si>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</si>
  <si>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</si>
  <si>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</si>
  <si>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</si>
  <si>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</si>
  <si>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</si>
  <si>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</si>
  <si>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</si>
  <si>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</si>
  <si>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</si>
  <si>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</si>
  <si>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</si>
  <si>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</si>
  <si>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</si>
  <si>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</si>
  <si>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</si>
  <si>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</si>
  <si>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</si>
  <si>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</si>
  <si>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</si>
  <si>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</si>
  <si>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</si>
  <si>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</si>
  <si>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</si>
  <si>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</si>
  <si>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</si>
  <si>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</si>
  <si>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</si>
  <si>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</si>
  <si>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</si>
  <si>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</si>
  <si>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</si>
  <si>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</si>
  <si>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</si>
  <si>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</si>
  <si>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</si>
  <si>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</si>
  <si>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</si>
  <si>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</si>
  <si>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</si>
  <si>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</si>
  <si>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</si>
  <si>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</si>
  <si>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</si>
  <si>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</si>
  <si>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</si>
  <si>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</si>
  <si>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</si>
  <si>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</si>
  <si>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</si>
  <si>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</si>
  <si>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</si>
  <si>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</si>
  <si>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</si>
  <si>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</si>
  <si>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</si>
  <si>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</si>
  <si>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</si>
  <si>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</si>
  <si>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</si>
  <si>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</si>
  <si>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</si>
  <si>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</si>
  <si>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</si>
  <si>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</si>
  <si>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</si>
  <si>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</si>
  <si>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</si>
  <si>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</si>
  <si>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</si>
  <si>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</si>
  <si>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</si>
  <si>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</si>
  <si>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</si>
  <si>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</si>
  <si>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</si>
  <si>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</si>
  <si>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</si>
  <si>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</si>
  <si>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</si>
  <si>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</si>
  <si>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</si>
  <si>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</si>
  <si>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</si>
  <si>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</si>
  <si>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</si>
  <si>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</si>
  <si>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</si>
  <si>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</si>
  <si>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</si>
  <si>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</si>
  <si>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</si>
  <si>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</si>
  <si>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</si>
  <si>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</si>
  <si>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</si>
  <si>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</si>
  <si>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</si>
  <si>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</si>
  <si>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</si>
  <si>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</si>
  <si>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</si>
  <si>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</si>
  <si>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</si>
  <si>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</si>
  <si>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</si>
  <si>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</si>
  <si>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</si>
  <si>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</si>
  <si>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</si>
  <si>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</si>
  <si>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</si>
  <si>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</si>
  <si>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</si>
  <si>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</si>
  <si>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</si>
  <si>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</si>
  <si>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</si>
  <si>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</si>
  <si>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</si>
  <si>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</si>
  <si>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</si>
  <si>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</si>
  <si>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</si>
  <si>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</si>
  <si>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</si>
  <si>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</si>
  <si>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</si>
  <si>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</si>
  <si>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</si>
  <si>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</si>
  <si>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</si>
  <si>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</si>
  <si>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</si>
  <si>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静岡県伊豆の国市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</si>
  <si>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</si>
  <si>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</si>
  <si>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</si>
  <si>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</si>
  <si>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</si>
  <si>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</si>
  <si>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</si>
  <si>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</si>
  <si>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</si>
  <si>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</si>
  <si>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</si>
  <si>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</si>
  <si>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</si>
  <si>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</si>
  <si>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</si>
  <si>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</si>
  <si>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</si>
  <si>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</si>
  <si>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</si>
  <si>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</si>
  <si>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</si>
  <si>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</si>
  <si>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</si>
  <si>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</si>
  <si>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</si>
  <si>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</si>
  <si>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</si>
  <si>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</si>
  <si>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</si>
  <si>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</si>
  <si>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</si>
  <si>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</si>
  <si>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</si>
  <si>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</si>
  <si>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</si>
  <si>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</si>
  <si>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</si>
  <si>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</si>
  <si>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</si>
  <si>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</si>
  <si>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</si>
  <si>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</si>
  <si>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</si>
  <si>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</si>
  <si>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</si>
  <si>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</si>
  <si>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</si>
  <si>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</si>
  <si>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</si>
  <si>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</si>
  <si>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</si>
  <si>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</si>
  <si>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</si>
  <si>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</si>
  <si>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</si>
  <si>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</si>
  <si>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</si>
  <si>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</si>
  <si>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</si>
  <si>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</si>
  <si>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</si>
  <si>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</si>
  <si>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</si>
  <si>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</si>
  <si>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</si>
  <si>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</si>
  <si>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</si>
  <si>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</si>
  <si>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</si>
  <si>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</si>
  <si>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</si>
  <si>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</si>
  <si>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</si>
  <si>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</si>
  <si>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</si>
  <si>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</si>
  <si>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</si>
  <si>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</si>
  <si>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</si>
  <si>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</si>
  <si>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</si>
  <si>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</si>
  <si>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</si>
  <si>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</si>
  <si>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</si>
  <si>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</si>
  <si>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</si>
  <si>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</si>
  <si>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</si>
  <si>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</si>
  <si>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</si>
  <si>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</si>
  <si>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</si>
  <si>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</si>
  <si>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</si>
  <si>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</si>
  <si>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</si>
  <si>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</si>
  <si>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</si>
  <si>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</si>
  <si>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</si>
  <si>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</si>
  <si>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</si>
  <si>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</si>
  <si>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</si>
  <si>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</si>
  <si>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</si>
  <si>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</si>
  <si>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</si>
  <si>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</si>
  <si>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</si>
  <si>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</si>
  <si>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</si>
  <si>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</si>
  <si>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</si>
  <si>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</si>
  <si>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</si>
  <si>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</si>
  <si>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</si>
  <si>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</si>
  <si>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</si>
  <si>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</si>
  <si>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</si>
  <si>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</si>
  <si>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</si>
  <si>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</si>
  <si>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</si>
  <si>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</si>
  <si>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</si>
  <si>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</si>
  <si>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</si>
  <si>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</si>
  <si>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</si>
  <si>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</si>
  <si>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</si>
  <si>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</si>
  <si>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</si>
  <si>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</si>
  <si>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</si>
  <si>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</si>
  <si>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</si>
  <si>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</si>
  <si>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</si>
  <si>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</si>
  <si>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</si>
  <si>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</si>
  <si>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</si>
  <si>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</si>
  <si>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</si>
  <si>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</si>
  <si>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</si>
  <si>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</si>
  <si>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</si>
  <si>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</si>
  <si>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</si>
  <si>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</si>
  <si>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</si>
  <si>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</si>
  <si>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</si>
  <si>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</si>
  <si>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</si>
  <si>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</si>
  <si>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</si>
  <si>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</si>
  <si>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</si>
  <si>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</si>
  <si>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</si>
  <si>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</si>
  <si>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</si>
  <si>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</si>
  <si>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</si>
  <si>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</si>
  <si>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</si>
  <si>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</si>
  <si>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</si>
  <si>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</si>
  <si>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</si>
  <si>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</si>
  <si>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</si>
  <si>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</si>
  <si>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</si>
  <si>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</si>
  <si>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</si>
  <si>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</si>
  <si>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</si>
  <si>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</si>
  <si>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</si>
  <si>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</si>
  <si>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</si>
  <si>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</si>
  <si>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</si>
  <si>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</si>
  <si>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</si>
  <si>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</si>
  <si>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</si>
  <si>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</si>
  <si>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</si>
  <si>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</si>
  <si>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</si>
  <si>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</si>
  <si>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</si>
  <si>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0.63</t>
  </si>
  <si>
    <t>▲ 6.14</t>
  </si>
  <si>
    <t>▲ 0.40</t>
  </si>
  <si>
    <t>一般会計</t>
  </si>
  <si>
    <t>水道事業会計</t>
  </si>
  <si>
    <t>下水道事業会計</t>
  </si>
  <si>
    <t>介護保険特別会計</t>
  </si>
  <si>
    <t>国民健康保険特別会計</t>
  </si>
  <si>
    <t>楠木及び天野揚水場管理特別会計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</si>
  <si>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</si>
  <si>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</si>
  <si>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</si>
  <si>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</si>
  <si>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</si>
  <si>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</si>
  <si>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</si>
  <si>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</si>
  <si>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</si>
  <si>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</si>
  <si>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</si>
  <si>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</si>
  <si>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</si>
  <si>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</si>
  <si>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普通会計分</t>
    <rPh sb="0" eb="4">
      <t>フツウカイケイ</t>
    </rPh>
    <rPh sb="4" eb="5">
      <t>ブン</t>
    </rPh>
    <phoneticPr fontId="2"/>
  </si>
  <si>
    <t>事業会計分</t>
    <rPh sb="0" eb="5">
      <t>ジギョウカイケイブン</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</si>
  <si>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</si>
  <si>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</si>
  <si>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三島市外五ヶ市町箱根山組合</t>
    <rPh sb="0" eb="2">
      <t>ミシマ</t>
    </rPh>
    <rPh sb="2" eb="3">
      <t>シ</t>
    </rPh>
    <rPh sb="3" eb="4">
      <t>ホカ</t>
    </rPh>
    <rPh sb="4" eb="5">
      <t>ゴ</t>
    </rPh>
    <rPh sb="6" eb="7">
      <t>シ</t>
    </rPh>
    <rPh sb="7" eb="8">
      <t>マチ</t>
    </rPh>
    <rPh sb="8" eb="10">
      <t>ハコネ</t>
    </rPh>
    <rPh sb="10" eb="11">
      <t>ヤマ</t>
    </rPh>
    <rPh sb="11" eb="13">
      <t>クミアイ</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</si>
  <si>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</si>
  <si>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</si>
  <si>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</si>
  <si>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</si>
  <si>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地域振興基金</t>
    <rPh sb="0" eb="6">
      <t>チイキシンコウキキン</t>
    </rPh>
    <phoneticPr fontId="5"/>
  </si>
  <si>
    <t>公共施設等総合管理基金</t>
    <rPh sb="0" eb="4">
      <t>コウキョウシセツ</t>
    </rPh>
    <rPh sb="4" eb="5">
      <t>トウ</t>
    </rPh>
    <rPh sb="5" eb="7">
      <t>ソウゴウ</t>
    </rPh>
    <rPh sb="7" eb="9">
      <t>カンリ</t>
    </rPh>
    <rPh sb="9" eb="11">
      <t>キキン</t>
    </rPh>
    <phoneticPr fontId="2"/>
  </si>
  <si>
    <t>庁舎建設基金</t>
    <rPh sb="0" eb="6">
      <t>チョウシャケンセツキキン</t>
    </rPh>
    <phoneticPr fontId="2"/>
  </si>
  <si>
    <t>ふるさと応援基金</t>
    <rPh sb="4" eb="8">
      <t>オウエンキキン</t>
    </rPh>
    <phoneticPr fontId="2"/>
  </si>
  <si>
    <t>韮山反射炉保全基金</t>
    <rPh sb="0" eb="5">
      <t>ニラヤマハンシャロ</t>
    </rPh>
    <rPh sb="5" eb="9">
      <t>ホゼンキキン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</si>
</sst>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0429-464C-9AAF-B388D0E3FF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39497</c:v>
                </c:pt>
                <c:pt idx="1">
                  <c:v>65858</c:v>
                </c:pt>
                <c:pt idx="2">
                  <c:v>66730</c:v>
                </c:pt>
                <c:pt idx="3">
                  <c:v>50177</c:v>
                </c:pt>
                <c:pt idx="4">
                  <c:v>39528</c:v>
                </c:pt>
              </c:numCache>
            </c:numRef>
          </c:val>
          <c:smooth val="0"/>
          <c:extLst>
            <c:ext xmlns:c16="http://schemas.microsoft.com/office/drawing/2014/chart" uri="{C3380CC4-5D6E-409C-BE32-E72D297353CC}">
              <c16:uniqueId val="{00000001-0429-464C-9AAF-B388D0E3FF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5.96</c:v>
                </c:pt>
                <c:pt idx="1">
                  <c:v>6.25</c:v>
                </c:pt>
                <c:pt idx="2">
                  <c:v>7.78</c:v>
                </c:pt>
                <c:pt idx="3">
                  <c:v>8.76</c:v>
                </c:pt>
                <c:pt idx="4">
                  <c:v>7.29</c:v>
                </c:pt>
              </c:numCache>
            </c:numRef>
          </c:val>
          <c:extLst>
            <c:ext xmlns:c16="http://schemas.microsoft.com/office/drawing/2014/chart" uri="{C3380CC4-5D6E-409C-BE32-E72D297353CC}">
              <c16:uniqueId val="{00000000-1F0B-4637-9320-01D8145F0A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28.08</c:v>
                </c:pt>
                <c:pt idx="1">
                  <c:v>21.52</c:v>
                </c:pt>
                <c:pt idx="2">
                  <c:v>23.53</c:v>
                </c:pt>
                <c:pt idx="3">
                  <c:v>25.38</c:v>
                </c:pt>
                <c:pt idx="4">
                  <c:v>27.14</c:v>
                </c:pt>
              </c:numCache>
            </c:numRef>
          </c:val>
          <c:extLst>
            <c:ext xmlns:c16="http://schemas.microsoft.com/office/drawing/2014/chart" uri="{C3380CC4-5D6E-409C-BE32-E72D297353CC}">
              <c16:uniqueId val="{00000001-1F0B-4637-9320-01D8145F0A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-0.63</c:v>
                </c:pt>
                <c:pt idx="1">
                  <c:v>-6.14</c:v>
                </c:pt>
                <c:pt idx="2">
                  <c:v>4.54</c:v>
                </c:pt>
                <c:pt idx="3">
                  <c:v>4.28</c:v>
                </c:pt>
                <c:pt idx="4">
                  <c:v>-0.4</c:v>
                </c:pt>
              </c:numCache>
            </c:numRef>
          </c:val>
          <c:smooth val="0"/>
          <c:extLst>
            <c:ext xmlns:c16="http://schemas.microsoft.com/office/drawing/2014/chart" uri="{C3380CC4-5D6E-409C-BE32-E72D297353CC}">
              <c16:uniqueId val="{00000002-1F0B-4637-9320-01D8145F0A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7.77</c:v>
                </c:pt>
                <c:pt idx="2">
                  <c:v>#N/A</c:v>
                </c:pt>
                <c:pt idx="3">
                  <c:v>8.5500000000000007</c:v>
                </c:pt>
                <c:pt idx="4">
                  <c:v>0</c:v>
                </c:pt>
                <c:pt idx="5">
                  <c:v>0</c:v>
                </c:pt>
                <c:pt idx="6">
                  <c:v>0</c:v>
                </c:pt>
                <c:pt idx="7">
                  <c:v>0</c:v>
                </c:pt>
                <c:pt idx="8">
                  <c:v>0</c:v>
                </c:pt>
                <c:pt idx="9">
                  <c:v>0</c:v>
                </c:pt>
              </c:numCache>
            </c:numRef>
          </c:val>
          <c:extLst>
            <c:ext xmlns:c16="http://schemas.microsoft.com/office/drawing/2014/chart" uri="{C3380CC4-5D6E-409C-BE32-E72D297353CC}">
              <c16:uniqueId val="{00000000-AEED-461B-8938-8AB49D51B6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ED-461B-8938-8AB49D51B6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ED-461B-8938-8AB49D51B6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AEED-461B-8938-8AB49D51B6DF}"/>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AEED-461B-8938-8AB49D51B6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c:v>
                </c:pt>
                <c:pt idx="2">
                  <c:v>#N/A</c:v>
                </c:pt>
                <c:pt idx="3">
                  <c:v>0.21</c:v>
                </c:pt>
                <c:pt idx="4">
                  <c:v>#N/A</c:v>
                </c:pt>
                <c:pt idx="5">
                  <c:v>0.39</c:v>
                </c:pt>
                <c:pt idx="6">
                  <c:v>#N/A</c:v>
                </c:pt>
                <c:pt idx="7">
                  <c:v>0.3</c:v>
                </c:pt>
                <c:pt idx="8">
                  <c:v>#N/A</c:v>
                </c:pt>
                <c:pt idx="9">
                  <c:v>0.03</c:v>
                </c:pt>
              </c:numCache>
            </c:numRef>
          </c:val>
          <c:extLst>
            <c:ext xmlns:c16="http://schemas.microsoft.com/office/drawing/2014/chart" uri="{C3380CC4-5D6E-409C-BE32-E72D297353CC}">
              <c16:uniqueId val="{00000005-AEED-461B-8938-8AB49D51B6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1.17</c:v>
                </c:pt>
                <c:pt idx="2">
                  <c:v>#N/A</c:v>
                </c:pt>
                <c:pt idx="3">
                  <c:v>1.1200000000000001</c:v>
                </c:pt>
                <c:pt idx="4">
                  <c:v>#N/A</c:v>
                </c:pt>
                <c:pt idx="5">
                  <c:v>0.83</c:v>
                </c:pt>
                <c:pt idx="6">
                  <c:v>#N/A</c:v>
                </c:pt>
                <c:pt idx="7">
                  <c:v>0.43</c:v>
                </c:pt>
                <c:pt idx="8">
                  <c:v>#N/A</c:v>
                </c:pt>
                <c:pt idx="9">
                  <c:v>0.78</c:v>
                </c:pt>
              </c:numCache>
            </c:numRef>
          </c:val>
          <c:extLst>
            <c:ext xmlns:c16="http://schemas.microsoft.com/office/drawing/2014/chart" uri="{C3380CC4-5D6E-409C-BE32-E72D297353CC}">
              <c16:uniqueId val="{00000006-AEED-461B-8938-8AB49D51B6D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1.52</c:v>
                </c:pt>
                <c:pt idx="6">
                  <c:v>#N/A</c:v>
                </c:pt>
                <c:pt idx="7">
                  <c:v>3.4</c:v>
                </c:pt>
                <c:pt idx="8">
                  <c:v>#N/A</c:v>
                </c:pt>
                <c:pt idx="9">
                  <c:v>3.18</c:v>
                </c:pt>
              </c:numCache>
            </c:numRef>
          </c:val>
          <c:extLst>
            <c:ext xmlns:c16="http://schemas.microsoft.com/office/drawing/2014/chart" uri="{C3380CC4-5D6E-409C-BE32-E72D297353CC}">
              <c16:uniqueId val="{00000007-AEED-461B-8938-8AB49D51B6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6.37</c:v>
                </c:pt>
                <c:pt idx="6">
                  <c:v>#N/A</c:v>
                </c:pt>
                <c:pt idx="7">
                  <c:v>5.65</c:v>
                </c:pt>
                <c:pt idx="8">
                  <c:v>#N/A</c:v>
                </c:pt>
                <c:pt idx="9">
                  <c:v>5.6</c:v>
                </c:pt>
              </c:numCache>
            </c:numRef>
          </c:val>
          <c:extLst>
            <c:ext xmlns:c16="http://schemas.microsoft.com/office/drawing/2014/chart" uri="{C3380CC4-5D6E-409C-BE32-E72D297353CC}">
              <c16:uniqueId val="{00000008-AEED-461B-8938-8AB49D51B6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5.93</c:v>
                </c:pt>
                <c:pt idx="2">
                  <c:v>#N/A</c:v>
                </c:pt>
                <c:pt idx="3">
                  <c:v>6.23</c:v>
                </c:pt>
                <c:pt idx="4">
                  <c:v>#N/A</c:v>
                </c:pt>
                <c:pt idx="5">
                  <c:v>7.75</c:v>
                </c:pt>
                <c:pt idx="6">
                  <c:v>#N/A</c:v>
                </c:pt>
                <c:pt idx="7">
                  <c:v>8.74</c:v>
                </c:pt>
                <c:pt idx="8">
                  <c:v>#N/A</c:v>
                </c:pt>
                <c:pt idx="9">
                  <c:v>7.27</c:v>
                </c:pt>
              </c:numCache>
            </c:numRef>
          </c:val>
          <c:extLst>
            <c:ext xmlns:c16="http://schemas.microsoft.com/office/drawing/2014/chart" uri="{C3380CC4-5D6E-409C-BE32-E72D297353CC}">
              <c16:uniqueId val="{00000009-AEED-461B-8938-8AB49D51B6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1386</c:v>
                </c:pt>
                <c:pt idx="5">
                  <c:v>1361</c:v>
                </c:pt>
                <c:pt idx="8">
                  <c:v>1493</c:v>
                </c:pt>
                <c:pt idx="11">
                  <c:v>1507</c:v>
                </c:pt>
                <c:pt idx="14">
                  <c:v>1581</c:v>
                </c:pt>
              </c:numCache>
            </c:numRef>
          </c:val>
          <c:extLst>
            <c:ext xmlns:c16="http://schemas.microsoft.com/office/drawing/2014/chart" uri="{C3380CC4-5D6E-409C-BE32-E72D297353CC}">
              <c16:uniqueId val="{00000000-7F4C-4F4E-830A-66F7119983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4C-4F4E-830A-66F7119983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4</c:v>
                </c:pt>
                <c:pt idx="6">
                  <c:v>18</c:v>
                </c:pt>
                <c:pt idx="9">
                  <c:v>22</c:v>
                </c:pt>
                <c:pt idx="12">
                  <c:v>84</c:v>
                </c:pt>
              </c:numCache>
            </c:numRef>
          </c:val>
          <c:extLst>
            <c:ext xmlns:c16="http://schemas.microsoft.com/office/drawing/2014/chart" uri="{C3380CC4-5D6E-409C-BE32-E72D297353CC}">
              <c16:uniqueId val="{00000002-7F4C-4F4E-830A-66F7119983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21</c:v>
                </c:pt>
                <c:pt idx="6">
                  <c:v>24</c:v>
                </c:pt>
                <c:pt idx="9">
                  <c:v>26</c:v>
                </c:pt>
                <c:pt idx="12">
                  <c:v>26</c:v>
                </c:pt>
              </c:numCache>
            </c:numRef>
          </c:val>
          <c:extLst>
            <c:ext xmlns:c16="http://schemas.microsoft.com/office/drawing/2014/chart" uri="{C3380CC4-5D6E-409C-BE32-E72D297353CC}">
              <c16:uniqueId val="{00000003-7F4C-4F4E-830A-66F7119983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373</c:v>
                </c:pt>
                <c:pt idx="3">
                  <c:v>358</c:v>
                </c:pt>
                <c:pt idx="6">
                  <c:v>204</c:v>
                </c:pt>
                <c:pt idx="9">
                  <c:v>224</c:v>
                </c:pt>
                <c:pt idx="12">
                  <c:v>192</c:v>
                </c:pt>
              </c:numCache>
            </c:numRef>
          </c:val>
          <c:extLst>
            <c:ext xmlns:c16="http://schemas.microsoft.com/office/drawing/2014/chart" uri="{C3380CC4-5D6E-409C-BE32-E72D297353CC}">
              <c16:uniqueId val="{00000004-7F4C-4F4E-830A-66F7119983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4C-4F4E-830A-66F7119983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4C-4F4E-830A-66F7119983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1713</c:v>
                </c:pt>
                <c:pt idx="3">
                  <c:v>1706</c:v>
                </c:pt>
                <c:pt idx="6">
                  <c:v>1951</c:v>
                </c:pt>
                <c:pt idx="9">
                  <c:v>2004</c:v>
                </c:pt>
                <c:pt idx="12">
                  <c:v>2131</c:v>
                </c:pt>
              </c:numCache>
            </c:numRef>
          </c:val>
          <c:extLst>
            <c:ext xmlns:c16="http://schemas.microsoft.com/office/drawing/2014/chart" uri="{C3380CC4-5D6E-409C-BE32-E72D297353CC}">
              <c16:uniqueId val="{00000007-7F4C-4F4E-830A-66F7119983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722</c:v>
                </c:pt>
                <c:pt idx="2">
                  <c:v>#N/A</c:v>
                </c:pt>
                <c:pt idx="3">
                  <c:v>#N/A</c:v>
                </c:pt>
                <c:pt idx="4">
                  <c:v>728</c:v>
                </c:pt>
                <c:pt idx="5">
                  <c:v>#N/A</c:v>
                </c:pt>
                <c:pt idx="6">
                  <c:v>#N/A</c:v>
                </c:pt>
                <c:pt idx="7">
                  <c:v>704</c:v>
                </c:pt>
                <c:pt idx="8">
                  <c:v>#N/A</c:v>
                </c:pt>
                <c:pt idx="9">
                  <c:v>#N/A</c:v>
                </c:pt>
                <c:pt idx="10">
                  <c:v>769</c:v>
                </c:pt>
                <c:pt idx="11">
                  <c:v>#N/A</c:v>
                </c:pt>
                <c:pt idx="12">
                  <c:v>#N/A</c:v>
                </c:pt>
                <c:pt idx="13">
                  <c:v>852</c:v>
                </c:pt>
                <c:pt idx="14">
                  <c:v>#N/A</c:v>
                </c:pt>
              </c:numCache>
            </c:numRef>
          </c:val>
          <c:smooth val="0"/>
          <c:extLst>
            <c:ext xmlns:c16="http://schemas.microsoft.com/office/drawing/2014/chart" uri="{C3380CC4-5D6E-409C-BE32-E72D297353CC}">
              <c16:uniqueId val="{00000008-7F4C-4F4E-830A-66F7119983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15300</c:v>
                </c:pt>
                <c:pt idx="5">
                  <c:v>17758</c:v>
                </c:pt>
                <c:pt idx="8">
                  <c:v>19248</c:v>
                </c:pt>
                <c:pt idx="11">
                  <c:v>21610</c:v>
                </c:pt>
                <c:pt idx="14">
                  <c:v>21515</c:v>
                </c:pt>
              </c:numCache>
            </c:numRef>
          </c:val>
          <c:extLst>
            <c:ext xmlns:c16="http://schemas.microsoft.com/office/drawing/2014/chart" uri="{C3380CC4-5D6E-409C-BE32-E72D297353CC}">
              <c16:uniqueId val="{00000000-6880-4434-9099-C638690A95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c:v>
                </c:pt>
                <c:pt idx="5">
                  <c:v>138</c:v>
                </c:pt>
                <c:pt idx="8">
                  <c:v>132</c:v>
                </c:pt>
                <c:pt idx="11">
                  <c:v>107</c:v>
                </c:pt>
                <c:pt idx="14">
                  <c:v>93</c:v>
                </c:pt>
              </c:numCache>
            </c:numRef>
          </c:val>
          <c:extLst>
            <c:ext xmlns:c16="http://schemas.microsoft.com/office/drawing/2014/chart" uri="{C3380CC4-5D6E-409C-BE32-E72D297353CC}">
              <c16:uniqueId val="{00000001-6880-4434-9099-C638690A95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5699</c:v>
                </c:pt>
                <c:pt idx="5">
                  <c:v>5200</c:v>
                </c:pt>
                <c:pt idx="8">
                  <c:v>5181</c:v>
                </c:pt>
                <c:pt idx="11">
                  <c:v>5956</c:v>
                </c:pt>
                <c:pt idx="14">
                  <c:v>6889</c:v>
                </c:pt>
              </c:numCache>
            </c:numRef>
          </c:val>
          <c:extLst>
            <c:ext xmlns:c16="http://schemas.microsoft.com/office/drawing/2014/chart" uri="{C3380CC4-5D6E-409C-BE32-E72D297353CC}">
              <c16:uniqueId val="{00000002-6880-4434-9099-C638690A95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80-4434-9099-C638690A95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80-4434-9099-C638690A95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80-4434-9099-C638690A95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2885</c:v>
                </c:pt>
                <c:pt idx="3">
                  <c:v>2947</c:v>
                </c:pt>
                <c:pt idx="6">
                  <c:v>2823</c:v>
                </c:pt>
                <c:pt idx="9">
                  <c:v>2789</c:v>
                </c:pt>
                <c:pt idx="12">
                  <c:v>2736</c:v>
                </c:pt>
              </c:numCache>
            </c:numRef>
          </c:val>
          <c:extLst>
            <c:ext xmlns:c16="http://schemas.microsoft.com/office/drawing/2014/chart" uri="{C3380CC4-5D6E-409C-BE32-E72D297353CC}">
              <c16:uniqueId val="{00000006-6880-4434-9099-C638690A95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517</c:v>
                </c:pt>
                <c:pt idx="3">
                  <c:v>487</c:v>
                </c:pt>
                <c:pt idx="6">
                  <c:v>452</c:v>
                </c:pt>
                <c:pt idx="9">
                  <c:v>407</c:v>
                </c:pt>
                <c:pt idx="12">
                  <c:v>404</c:v>
                </c:pt>
              </c:numCache>
            </c:numRef>
          </c:val>
          <c:extLst>
            <c:ext xmlns:c16="http://schemas.microsoft.com/office/drawing/2014/chart" uri="{C3380CC4-5D6E-409C-BE32-E72D297353CC}">
              <c16:uniqueId val="{00000007-6880-4434-9099-C638690A95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3140</c:v>
                </c:pt>
                <c:pt idx="3">
                  <c:v>2900</c:v>
                </c:pt>
                <c:pt idx="6">
                  <c:v>2877</c:v>
                </c:pt>
                <c:pt idx="9">
                  <c:v>2091</c:v>
                </c:pt>
                <c:pt idx="12">
                  <c:v>1958</c:v>
                </c:pt>
              </c:numCache>
            </c:numRef>
          </c:val>
          <c:extLst>
            <c:ext xmlns:c16="http://schemas.microsoft.com/office/drawing/2014/chart" uri="{C3380CC4-5D6E-409C-BE32-E72D297353CC}">
              <c16:uniqueId val="{00000008-6880-4434-9099-C638690A95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65</c:v>
                </c:pt>
              </c:numCache>
            </c:numRef>
          </c:val>
          <c:extLst>
            <c:ext xmlns:c16="http://schemas.microsoft.com/office/drawing/2014/chart" uri="{C3380CC4-5D6E-409C-BE32-E72D297353CC}">
              <c16:uniqueId val="{00000009-6880-4434-9099-C638690A95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18315</c:v>
                </c:pt>
                <c:pt idx="3">
                  <c:v>21935</c:v>
                </c:pt>
                <c:pt idx="6">
                  <c:v>23777</c:v>
                </c:pt>
                <c:pt idx="9">
                  <c:v>26874</c:v>
                </c:pt>
                <c:pt idx="12">
                  <c:v>27307</c:v>
                </c:pt>
              </c:numCache>
            </c:numRef>
          </c:val>
          <c:extLst>
            <c:ext xmlns:c16="http://schemas.microsoft.com/office/drawing/2014/chart" uri="{C3380CC4-5D6E-409C-BE32-E72D297353CC}">
              <c16:uniqueId val="{0000000A-6880-4434-9099-C638690A95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3715</c:v>
                </c:pt>
                <c:pt idx="2">
                  <c:v>#N/A</c:v>
                </c:pt>
                <c:pt idx="3">
                  <c:v>#N/A</c:v>
                </c:pt>
                <c:pt idx="4">
                  <c:v>5174</c:v>
                </c:pt>
                <c:pt idx="5">
                  <c:v>#N/A</c:v>
                </c:pt>
                <c:pt idx="6">
                  <c:v>#N/A</c:v>
                </c:pt>
                <c:pt idx="7">
                  <c:v>5369</c:v>
                </c:pt>
                <c:pt idx="8">
                  <c:v>#N/A</c:v>
                </c:pt>
                <c:pt idx="9">
                  <c:v>#N/A</c:v>
                </c:pt>
                <c:pt idx="10">
                  <c:v>4489</c:v>
                </c:pt>
                <c:pt idx="11">
                  <c:v>#N/A</c:v>
                </c:pt>
                <c:pt idx="12">
                  <c:v>#N/A</c:v>
                </c:pt>
                <c:pt idx="13">
                  <c:v>3973</c:v>
                </c:pt>
                <c:pt idx="14">
                  <c:v>#N/A</c:v>
                </c:pt>
              </c:numCache>
            </c:numRef>
          </c:val>
          <c:smooth val="0"/>
          <c:extLst>
            <c:ext xmlns:c16="http://schemas.microsoft.com/office/drawing/2014/chart" uri="{C3380CC4-5D6E-409C-BE32-E72D297353CC}">
              <c16:uniqueId val="{0000000B-6880-4434-9099-C638690A95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2828</c:v>
                </c:pt>
                <c:pt idx="1">
                  <c:v>3199</c:v>
                </c:pt>
                <c:pt idx="2">
                  <c:v>3354</c:v>
                </c:pt>
              </c:numCache>
            </c:numRef>
          </c:val>
          <c:extLst>
            <c:ext xmlns:c16="http://schemas.microsoft.com/office/drawing/2014/chart" uri="{C3380CC4-5D6E-409C-BE32-E72D297353CC}">
              <c16:uniqueId val="{00000000-399C-4AB2-86C2-748CBAC438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345</c:v>
                </c:pt>
                <c:pt idx="1">
                  <c:v>627</c:v>
                </c:pt>
                <c:pt idx="2">
                  <c:v>636</c:v>
                </c:pt>
              </c:numCache>
            </c:numRef>
          </c:val>
          <c:extLst>
            <c:ext xmlns:c16="http://schemas.microsoft.com/office/drawing/2014/chart" uri="{C3380CC4-5D6E-409C-BE32-E72D297353CC}">
              <c16:uniqueId val="{00000001-399C-4AB2-86C2-748CBAC438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3260</c:v>
                </c:pt>
                <c:pt idx="1">
                  <c:v>3670</c:v>
                </c:pt>
                <c:pt idx="2">
                  <c:v>4183</c:v>
                </c:pt>
              </c:numCache>
            </c:numRef>
          </c:val>
          <c:extLst>
            <c:ext xmlns:c16="http://schemas.microsoft.com/office/drawing/2014/chart" uri="{C3380CC4-5D6E-409C-BE32-E72D297353CC}">
              <c16:uniqueId val="{00000002-399C-4AB2-86C2-748CBAC438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元利償還金については、大型事業の据え置き期間が終了し、元金償還が開始されたことにより増加している。算入公債費等も同様に増加したが、結果として実質公債費比率の分子は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百万円の増加となった。今後も大型事業の元金償還が始まるため、実質公債比率の分子が増加していくことが見込まれる。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引き続き、地方債借入に当たっては、交付税算入のある有利な地方債を活用できる事業を選択しつつ、事業の精査を実施し、計画的な財政運営に努める。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将来負担額については、地方債の借入が元金の償還を上回り、地方債残高が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百万円の増加となったことに伴い、前年度比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充当可能財源等については、充当可能基金が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百万円の増加となったことに伴い、前年度比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今後は大規模整備事業が継続されるため、将来負担比率の分子が増加していくことが見込まれる。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引き続き、投資的経費の精査を実施し、有利な地方債を活用した社会基盤整備や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公共施設の統廃合を進めながら、市債残高の抑制を図り、計画的な基金の運用を行い、充当可能財源を確保することで、将来を見据えた財政運営に努める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・令和４年度末の普通会計の基金残高は前年度から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百万円増加している。これは、後述の財政調整基金、減債基金、その他特定目的基金の増加による。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その他特定目的基金については、収支の状況を踏まえて、可能な範囲で積立を行っていく。一方で、大規模事業整備（斎場・し尿処理場・広域廃棄物処理施設）の償還が本格化することから、今後も事業の見直し等を図り、基金の取崩しの減少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・地域振興基金：地域振興に関する施策に要する経費に充てるため。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・公共施設等総合管理基金：公共施設の</a:t>
          </a:r>
          <a:r>
            <a:rPr kumimoji="0" lang="ja-JP" altLang="en-US" sz="1300" b="0" i="0" u="none" strike="noStrike" kern="0" cap="none" spc="0" normalizeH="0" baseline="0" noProof="0">
              <a:ln>
                <a:noFill/>
              </a:ln>
              <a:solidFill>
                <a:srgbClr val="111111"/>
              </a:solidFill>
              <a:effectLst/>
              <a:uLnTx/>
              <a:uFillTx/>
              <a:latin typeface="ＭＳ ゴシック" panose="020B0609070205080204" pitchFamily="49" charset="-128"/>
              <a:ea typeface="ＭＳ ゴシック" panose="020B0609070205080204" pitchFamily="49" charset="-128"/>
              <a:cs typeface="+mn-cs"/>
            </a:rPr>
            <a:t>総合的かつ計画的な更新整備及び統廃合等に要する経費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・庁舎建設基金：庁舎建設に要する経費に充てるため。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・ふるさと応援基金：当市を応援しようとする者から寄せられた寄附金を適正に管理し、指定した使途に沿った事業に効果的に充てるため。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・韮山反射炉保全基金：韮山反射炉の保全に要する経費に充てるため。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・ふるさと応援基金：ふるさと納税の希望事業への財源として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百万円取崩し、令和４年度寄附額を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・韮山反射炉保全基金：韮山反射炉の保全を目的とした寄付を積み立てたため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・地域振興基金：基金利子を地域振興施策の経費に充当していく。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・公共施設等総合管理基金：決算剰余金等の積み立てを実施する。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・ふるさと応援基金：当該年度に積み立てた基金を、翌年度予算に寄附時に指定された事業へ充当していく。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・庁舎建設基金：庁舎長寿命化工事の実施に伴い、一時積み立てを中断する。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・韮山反射炉保全基金：韮山反射炉の大規模改修事業のため、収支の状況を踏まえ、可能な範囲で積立てを実施する。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・大規模事業整備（斎場・し尿処理場・広域廃棄物処理施設）の償還が本格化することから、事業の見直し等を図り、基金の取崩しの減少に努める。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減債基金に積み立てた臨時財政対策債償還費の前倒交付税措置分について、適宜取り崩しを行っていく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47,261
46,592
94.62
23,949,249
22,970,981
900,917
12,359,464
27,306,522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基準財政需要額について、臨時財政対策債償還費や合併特例事業債償還費等の公債費の増加傾向により、財政力指数が低下した。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今後、産業支援等の取組みを通じて市内経済の回復を図り、自主財源の確保に努める。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39915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747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159657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125185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107950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160565</xdr:rowOff>
    </xdr:from>
    <xdr:to>
      <xdr:col>23</xdr:col>
      <xdr:colOff>184150</xdr:colOff>
      <xdr:row>39</xdr:row>
      <xdr:rowOff>90715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5642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令和４年度は臨時財政対策債の減少により、経常収支比率が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財政構造の弾力性を確保するため、自主財源の確保に努め、経常収支比率の改善を図る。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127953</xdr:rowOff>
    </xdr:from>
    <xdr:to>
      <xdr:col>23</xdr:col>
      <xdr:colOff>133350</xdr:colOff>
      <xdr:row>62</xdr:row>
      <xdr:rowOff>62547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14953"/>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127953</xdr:rowOff>
    </xdr:from>
    <xdr:to>
      <xdr:col>19</xdr:col>
      <xdr:colOff>133350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1495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131445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778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61</xdr:row>
      <xdr:rowOff>131445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8734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77153</xdr:rowOff>
    </xdr:from>
    <xdr:to>
      <xdr:col>19</xdr:col>
      <xdr:colOff>184150</xdr:colOff>
      <xdr:row>61</xdr:row>
      <xdr:rowOff>7303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17480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149543</xdr:rowOff>
    </xdr:from>
    <xdr:to>
      <xdr:col>7</xdr:col>
      <xdr:colOff>31750</xdr:colOff>
      <xdr:row>61</xdr:row>
      <xdr:rowOff>79693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89870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人口１人当たり人件費・物件費等決算額について、前年度と比較して、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円増加しているが、類似団体平均及び全国平均、県平均すべてにおいて下回っている。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増加の要因は、施設の老朽化等による維持管理に費用がかかっていることによる。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今後も、公共施設の統廃合などの取組みを進めるとともに、各種事務経費等の縮減によるコスト削減に努める。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165582</xdr:rowOff>
    </xdr:from>
    <xdr:to>
      <xdr:col>23</xdr:col>
      <xdr:colOff>133350</xdr:colOff>
      <xdr:row>80</xdr:row>
      <xdr:rowOff>171439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81582"/>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145038</xdr:rowOff>
    </xdr:from>
    <xdr:to>
      <xdr:col>19</xdr:col>
      <xdr:colOff>133350</xdr:colOff>
      <xdr:row>80</xdr:row>
      <xdr:rowOff>165582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61038"/>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132590</xdr:rowOff>
    </xdr:from>
    <xdr:to>
      <xdr:col>15</xdr:col>
      <xdr:colOff>82550</xdr:colOff>
      <xdr:row>80</xdr:row>
      <xdr:rowOff>145038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48590"/>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115329</xdr:rowOff>
    </xdr:from>
    <xdr:to>
      <xdr:col>11</xdr:col>
      <xdr:colOff>31750</xdr:colOff>
      <xdr:row>80</xdr:row>
      <xdr:rowOff>132590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31329"/>
          <a:ext cx="8890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120639</xdr:rowOff>
    </xdr:from>
    <xdr:to>
      <xdr:col>23</xdr:col>
      <xdr:colOff>184150</xdr:colOff>
      <xdr:row>81</xdr:row>
      <xdr:rowOff>50789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41916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114782</xdr:rowOff>
    </xdr:from>
    <xdr:to>
      <xdr:col>19</xdr:col>
      <xdr:colOff>184150</xdr:colOff>
      <xdr:row>81</xdr:row>
      <xdr:rowOff>44932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55109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99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94238</xdr:rowOff>
    </xdr:from>
    <xdr:to>
      <xdr:col>15</xdr:col>
      <xdr:colOff>133350</xdr:colOff>
      <xdr:row>81</xdr:row>
      <xdr:rowOff>24388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34565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7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81790</xdr:rowOff>
    </xdr:from>
    <xdr:to>
      <xdr:col>11</xdr:col>
      <xdr:colOff>82550</xdr:colOff>
      <xdr:row>81</xdr:row>
      <xdr:rowOff>11940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22117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64529</xdr:rowOff>
    </xdr:from>
    <xdr:to>
      <xdr:col>7</xdr:col>
      <xdr:colOff>31750</xdr:colOff>
      <xdr:row>80</xdr:row>
      <xdr:rowOff>166129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令和４年度の退職者が、令和３年度の退職者よりも少なく、給与水準の高い職員の割合が増加していることによる。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今後も、国の動向を注視し、民間給与の状況を踏まえ、給与の適正水準の維持に努める。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117021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106334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49184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人減少している。また、類似団体平均及び全国平均、県平均すべてにおいて下回っている。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近年職員数については、定年退職者数が年度毎に大きく振れることから、職員新規採用者数を平準化させつつ、適正な定員管理を行っていく。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今後も必要な職員数を確保しつつ、人件費が大幅な増加にならないよう簡素で能率的な組織づくりに努める。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6498</xdr:rowOff>
    </xdr:from>
    <xdr:to>
      <xdr:col>81</xdr:col>
      <xdr:colOff>44450</xdr:colOff>
      <xdr:row>60</xdr:row>
      <xdr:rowOff>8106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93498"/>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60</xdr:row>
      <xdr:rowOff>8106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92292"/>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5292</xdr:rowOff>
    </xdr:from>
    <xdr:to>
      <xdr:col>72</xdr:col>
      <xdr:colOff>203200</xdr:colOff>
      <xdr:row>60</xdr:row>
      <xdr:rowOff>6498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9229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6498</xdr:rowOff>
    </xdr:from>
    <xdr:to>
      <xdr:col>68</xdr:col>
      <xdr:colOff>152400</xdr:colOff>
      <xdr:row>60</xdr:row>
      <xdr:rowOff>7303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349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127148</xdr:rowOff>
    </xdr:from>
    <xdr:to>
      <xdr:col>81</xdr:col>
      <xdr:colOff>95250</xdr:colOff>
      <xdr:row>60</xdr:row>
      <xdr:rowOff>57298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48425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128756</xdr:rowOff>
    </xdr:from>
    <xdr:to>
      <xdr:col>77</xdr:col>
      <xdr:colOff>95250</xdr:colOff>
      <xdr:row>60</xdr:row>
      <xdr:rowOff>58906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69083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127148</xdr:rowOff>
    </xdr:from>
    <xdr:to>
      <xdr:col>68</xdr:col>
      <xdr:colOff>203200</xdr:colOff>
      <xdr:row>60</xdr:row>
      <xdr:rowOff>57298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大型事業の地方債発行により実質公債費比率が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今後も同様の状況が想定されるため、地方債発行にあたっては、可能な限り、交付税算入率の高い財政的に有利な地方債を活用し、健全な財政運営に努める。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78740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98044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過去の下水道事業債の償還終了と、基金残高の増加により、将来負担比率が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　しかし当市では令和７年度まで合併特例事業債の発行が可能であるため、今後、将来負担比率の上昇が見込まれる。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地方債の発行にあたっては、後年度に過度な負担とならないよう、十分に配慮し、健全な財政運営に努める。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62128</xdr:rowOff>
    </xdr:from>
    <xdr:to>
      <xdr:col>81</xdr:col>
      <xdr:colOff>44450</xdr:colOff>
      <xdr:row>16</xdr:row>
      <xdr:rowOff>96876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05328"/>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96876</xdr:rowOff>
    </xdr:from>
    <xdr:to>
      <xdr:col>77</xdr:col>
      <xdr:colOff>44450</xdr:colOff>
      <xdr:row>17</xdr:row>
      <xdr:rowOff>26772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8400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22911</xdr:rowOff>
    </xdr:from>
    <xdr:to>
      <xdr:col>72</xdr:col>
      <xdr:colOff>203200</xdr:colOff>
      <xdr:row>17</xdr:row>
      <xdr:rowOff>26772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93756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59233</xdr:rowOff>
    </xdr:from>
    <xdr:to>
      <xdr:col>68</xdr:col>
      <xdr:colOff>152400</xdr:colOff>
      <xdr:row>17</xdr:row>
      <xdr:rowOff>22911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80243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109288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11328</xdr:rowOff>
    </xdr:from>
    <xdr:to>
      <xdr:col>81</xdr:col>
      <xdr:colOff>95250</xdr:colOff>
      <xdr:row>16</xdr:row>
      <xdr:rowOff>112928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154855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46076</xdr:rowOff>
    </xdr:from>
    <xdr:to>
      <xdr:col>77</xdr:col>
      <xdr:colOff>95250</xdr:colOff>
      <xdr:row>16</xdr:row>
      <xdr:rowOff>147676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132453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147422</xdr:rowOff>
    </xdr:from>
    <xdr:to>
      <xdr:col>73</xdr:col>
      <xdr:colOff>44450</xdr:colOff>
      <xdr:row>17</xdr:row>
      <xdr:rowOff>77572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62349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143561</xdr:rowOff>
    </xdr:from>
    <xdr:to>
      <xdr:col>68</xdr:col>
      <xdr:colOff>203200</xdr:colOff>
      <xdr:row>17</xdr:row>
      <xdr:rowOff>73711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58488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7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8433</xdr:rowOff>
    </xdr:from>
    <xdr:to>
      <xdr:col>64</xdr:col>
      <xdr:colOff>152400</xdr:colOff>
      <xdr:row>16</xdr:row>
      <xdr:rowOff>110033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120210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2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47,261
46,592
94.62
23,949,249
22,970,981
900,917
12,359,464
27,306,522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人件費に係る経常収支比率について、前年比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ポイント増加しているが、類似団体平均及び全国平均、県平均のいずれも下回っている。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消防団員の出動報酬の増加が主な増加要因となっている。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今後、人件費の抑制のため、職員数の削減や、適切な定員管理及び業務の効率化に努める。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74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7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ポイントの減少となっているが、類似団体平均及び全国平均、県平均を大きく上回っている。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平均を上回っている要因は、重複する公共施設の維持管理費用や教育</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利活用に係る費用などである。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適正な水準を検討し、公共施設の統廃合を進め、物件費の削減に努める。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36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18</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20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扶助費に係る経常収支比率について、前年比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ポイント増加しているが、類似団体平均及び全国平均、県平均のいずれも下回っている。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令和４年度においては、非課税世帯や子育て世帯等に対する給付金事業などが大きな割合を占めていたことが要因となっている。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近年、障害者等の社会福祉費や生活保護費などの法律に基づく支出についても、高止まりとなっている。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52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5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107967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その他に係る経常収支比率について、前年比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ポイント増加しているが、類似団体平均及び全国平均、県平均のいずれも下回っている。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金額的に大きな割合を占める特別会計への繰出金に関しては、内容を精査し、普通会計の負担軽減に努める。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140607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83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56</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559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補助費等に係る経常収支比率について、前年比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ポイント増加しており、類似団体平均を下回っているが、全国平均及び県平均を上回っている。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伊豆市伊豆の国市廃棄物処理施設組合負担金の金額は減少しているが、施設供用開始により維持管理のための負担となった。したがって経常経費となったため、補助費等に係る経常収支比率が減少した。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市単独補助金について費用対効果を検証し、見直しを図りながら、補助費等の削減に努める。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る水準にある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大型事業の元金据置期間が終わり、償還開始する元金が、償還完了した元金を上回ったことが要因となっている。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大規模整備事業や大規模改修事業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に伴う地方債発行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が見込まれるが、事業内容の精査等により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99786</xdr:rowOff>
    </xdr:from>
    <xdr:to>
      <xdr:col>24</xdr:col>
      <xdr:colOff>25400</xdr:colOff>
      <xdr:row>77</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29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99786</xdr:rowOff>
    </xdr:from>
    <xdr:to>
      <xdr:col>19</xdr:col>
      <xdr:colOff>187325</xdr:colOff>
      <xdr:row>77</xdr:row>
      <xdr:rowOff>15421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29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77</xdr:row>
      <xdr:rowOff>15421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20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76</xdr:row>
      <xdr:rowOff>1814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77585"/>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136071</xdr:rowOff>
    </xdr:from>
    <xdr:to>
      <xdr:col>15</xdr:col>
      <xdr:colOff>149225</xdr:colOff>
      <xdr:row>77</xdr:row>
      <xdr:rowOff>66221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76399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公債費以外に係る経常収支比率について、前年比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ポイント増加しているが、類似団体平均及び全国平均、県平均のいずれも下回っている。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今後も、市税の徴収対策強化や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受益者負担の適正化、新たな歳入増の取組み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108713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74320"/>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117856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611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117856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113600</xdr:rowOff>
    </xdr:from>
    <xdr:to>
      <xdr:col>29</xdr:col>
      <xdr:colOff>127000</xdr:colOff>
      <xdr:row>18</xdr:row>
      <xdr:rowOff>118149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7325"/>
          <a:ext cx="647700" cy="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118149</xdr:rowOff>
    </xdr:from>
    <xdr:to>
      <xdr:col>26</xdr:col>
      <xdr:colOff>50800</xdr:colOff>
      <xdr:row>18</xdr:row>
      <xdr:rowOff>124432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1874"/>
          <a:ext cx="698500" cy="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117715</xdr:rowOff>
    </xdr:from>
    <xdr:to>
      <xdr:col>22</xdr:col>
      <xdr:colOff>114300</xdr:colOff>
      <xdr:row>18</xdr:row>
      <xdr:rowOff>124432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51440"/>
          <a:ext cx="698500" cy="6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117715</xdr:rowOff>
    </xdr:from>
    <xdr:to>
      <xdr:col>18</xdr:col>
      <xdr:colOff>177800</xdr:colOff>
      <xdr:row>18</xdr:row>
      <xdr:rowOff>121041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1440"/>
          <a:ext cx="698500" cy="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62800</xdr:rowOff>
    </xdr:from>
    <xdr:to>
      <xdr:col>29</xdr:col>
      <xdr:colOff>177800</xdr:colOff>
      <xdr:row>18</xdr:row>
      <xdr:rowOff>164400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142827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67349</xdr:rowOff>
    </xdr:from>
    <xdr:to>
      <xdr:col>26</xdr:col>
      <xdr:colOff>101600</xdr:colOff>
      <xdr:row>18</xdr:row>
      <xdr:rowOff>168949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153726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73632</xdr:rowOff>
    </xdr:from>
    <xdr:to>
      <xdr:col>22</xdr:col>
      <xdr:colOff>165100</xdr:colOff>
      <xdr:row>19</xdr:row>
      <xdr:rowOff>3782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160009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66915</xdr:rowOff>
    </xdr:from>
    <xdr:to>
      <xdr:col>19</xdr:col>
      <xdr:colOff>38100</xdr:colOff>
      <xdr:row>18</xdr:row>
      <xdr:rowOff>168515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153292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70241</xdr:rowOff>
    </xdr:from>
    <xdr:to>
      <xdr:col>15</xdr:col>
      <xdr:colOff>101600</xdr:colOff>
      <xdr:row>19</xdr:row>
      <xdr:rowOff>391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156618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87833</xdr:rowOff>
    </xdr:from>
    <xdr:to>
      <xdr:col>29</xdr:col>
      <xdr:colOff>127000</xdr:colOff>
      <xdr:row>37</xdr:row>
      <xdr:rowOff>123514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12533"/>
          <a:ext cx="647700" cy="3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123514</xdr:rowOff>
    </xdr:from>
    <xdr:to>
      <xdr:col>26</xdr:col>
      <xdr:colOff>50800</xdr:colOff>
      <xdr:row>37</xdr:row>
      <xdr:rowOff>152679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48214"/>
          <a:ext cx="698500" cy="2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145917</xdr:rowOff>
    </xdr:from>
    <xdr:to>
      <xdr:col>22</xdr:col>
      <xdr:colOff>114300</xdr:colOff>
      <xdr:row>37</xdr:row>
      <xdr:rowOff>152679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70617"/>
          <a:ext cx="698500" cy="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145917</xdr:rowOff>
    </xdr:from>
    <xdr:to>
      <xdr:col>18</xdr:col>
      <xdr:colOff>177800</xdr:colOff>
      <xdr:row>37</xdr:row>
      <xdr:rowOff>150317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70617"/>
          <a:ext cx="6985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37033</xdr:rowOff>
    </xdr:from>
    <xdr:to>
      <xdr:col>29</xdr:col>
      <xdr:colOff>177800</xdr:colOff>
      <xdr:row>37</xdr:row>
      <xdr:rowOff>138633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3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72714</xdr:rowOff>
    </xdr:from>
    <xdr:to>
      <xdr:col>26</xdr:col>
      <xdr:colOff>101600</xdr:colOff>
      <xdr:row>37</xdr:row>
      <xdr:rowOff>174314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9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159091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8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101879</xdr:rowOff>
    </xdr:from>
    <xdr:to>
      <xdr:col>22</xdr:col>
      <xdr:colOff>165100</xdr:colOff>
      <xdr:row>37</xdr:row>
      <xdr:rowOff>203479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188256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1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95117</xdr:rowOff>
    </xdr:from>
    <xdr:to>
      <xdr:col>19</xdr:col>
      <xdr:colOff>38100</xdr:colOff>
      <xdr:row>37</xdr:row>
      <xdr:rowOff>196717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1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181494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99517</xdr:rowOff>
    </xdr:from>
    <xdr:to>
      <xdr:col>15</xdr:col>
      <xdr:colOff>101600</xdr:colOff>
      <xdr:row>37</xdr:row>
      <xdr:rowOff>201117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185894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47,261
46,592
94.62
23,949,249
22,970,981
900,917
12,359,464
27,306,522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119366</xdr:rowOff>
    </xdr:from>
    <xdr:to>
      <xdr:col>24</xdr:col>
      <xdr:colOff>63500</xdr:colOff>
      <xdr:row>37</xdr:row>
      <xdr:rowOff>124094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3016"/>
          <a:ext cx="8382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124094</xdr:rowOff>
    </xdr:from>
    <xdr:to>
      <xdr:col>19</xdr:col>
      <xdr:colOff>177800</xdr:colOff>
      <xdr:row>37</xdr:row>
      <xdr:rowOff>131547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744"/>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131547</xdr:rowOff>
    </xdr:from>
    <xdr:to>
      <xdr:col>15</xdr:col>
      <xdr:colOff>50800</xdr:colOff>
      <xdr:row>37</xdr:row>
      <xdr:rowOff>164412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5197"/>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164412</xdr:rowOff>
    </xdr:from>
    <xdr:to>
      <xdr:col>10</xdr:col>
      <xdr:colOff>114300</xdr:colOff>
      <xdr:row>37</xdr:row>
      <xdr:rowOff>165166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806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68566</xdr:rowOff>
    </xdr:from>
    <xdr:to>
      <xdr:col>24</xdr:col>
      <xdr:colOff>114300</xdr:colOff>
      <xdr:row>37</xdr:row>
      <xdr:rowOff>170166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154943</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73294</xdr:rowOff>
    </xdr:from>
    <xdr:to>
      <xdr:col>20</xdr:col>
      <xdr:colOff>38100</xdr:colOff>
      <xdr:row>38</xdr:row>
      <xdr:rowOff>3445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6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166021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80747</xdr:rowOff>
    </xdr:from>
    <xdr:to>
      <xdr:col>15</xdr:col>
      <xdr:colOff>101600</xdr:colOff>
      <xdr:row>38</xdr:row>
      <xdr:rowOff>10897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2023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113612</xdr:rowOff>
    </xdr:from>
    <xdr:to>
      <xdr:col>10</xdr:col>
      <xdr:colOff>165100</xdr:colOff>
      <xdr:row>38</xdr:row>
      <xdr:rowOff>43762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34889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114366</xdr:rowOff>
    </xdr:from>
    <xdr:to>
      <xdr:col>6</xdr:col>
      <xdr:colOff>38100</xdr:colOff>
      <xdr:row>38</xdr:row>
      <xdr:rowOff>44516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35643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149932</xdr:rowOff>
    </xdr:from>
    <xdr:to>
      <xdr:col>24</xdr:col>
      <xdr:colOff>63500</xdr:colOff>
      <xdr:row>56</xdr:row>
      <xdr:rowOff>151692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1132"/>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151692</xdr:rowOff>
    </xdr:from>
    <xdr:to>
      <xdr:col>19</xdr:col>
      <xdr:colOff>177800</xdr:colOff>
      <xdr:row>57</xdr:row>
      <xdr:rowOff>3294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2892"/>
          <a:ext cx="8890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155163</xdr:rowOff>
    </xdr:from>
    <xdr:to>
      <xdr:col>15</xdr:col>
      <xdr:colOff>50800</xdr:colOff>
      <xdr:row>57</xdr:row>
      <xdr:rowOff>3294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56363"/>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155163</xdr:rowOff>
    </xdr:from>
    <xdr:to>
      <xdr:col>10</xdr:col>
      <xdr:colOff>114300</xdr:colOff>
      <xdr:row>57</xdr:row>
      <xdr:rowOff>3235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56363"/>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99132</xdr:rowOff>
    </xdr:from>
    <xdr:to>
      <xdr:col>24</xdr:col>
      <xdr:colOff>114300</xdr:colOff>
      <xdr:row>57</xdr:row>
      <xdr:rowOff>29282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14059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100892</xdr:rowOff>
    </xdr:from>
    <xdr:to>
      <xdr:col>20</xdr:col>
      <xdr:colOff>38100</xdr:colOff>
      <xdr:row>57</xdr:row>
      <xdr:rowOff>31042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22169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123944</xdr:rowOff>
    </xdr:from>
    <xdr:to>
      <xdr:col>15</xdr:col>
      <xdr:colOff>101600</xdr:colOff>
      <xdr:row>57</xdr:row>
      <xdr:rowOff>54094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45221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104363</xdr:rowOff>
    </xdr:from>
    <xdr:to>
      <xdr:col>10</xdr:col>
      <xdr:colOff>165100</xdr:colOff>
      <xdr:row>57</xdr:row>
      <xdr:rowOff>34513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25640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123885</xdr:rowOff>
    </xdr:from>
    <xdr:to>
      <xdr:col>6</xdr:col>
      <xdr:colOff>38100</xdr:colOff>
      <xdr:row>57</xdr:row>
      <xdr:rowOff>54035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45162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87511</xdr:rowOff>
    </xdr:from>
    <xdr:to>
      <xdr:col>24</xdr:col>
      <xdr:colOff>63500</xdr:colOff>
      <xdr:row>78</xdr:row>
      <xdr:rowOff>87671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60611"/>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76698</xdr:rowOff>
    </xdr:from>
    <xdr:to>
      <xdr:col>19</xdr:col>
      <xdr:colOff>177800</xdr:colOff>
      <xdr:row>78</xdr:row>
      <xdr:rowOff>87511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49798"/>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63508</xdr:rowOff>
    </xdr:from>
    <xdr:to>
      <xdr:col>15</xdr:col>
      <xdr:colOff>50800</xdr:colOff>
      <xdr:row>78</xdr:row>
      <xdr:rowOff>76698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36608"/>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63508</xdr:rowOff>
    </xdr:from>
    <xdr:to>
      <xdr:col>10</xdr:col>
      <xdr:colOff>114300</xdr:colOff>
      <xdr:row>78</xdr:row>
      <xdr:rowOff>65520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660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36871</xdr:rowOff>
    </xdr:from>
    <xdr:to>
      <xdr:col>24</xdr:col>
      <xdr:colOff>114300</xdr:colOff>
      <xdr:row>78</xdr:row>
      <xdr:rowOff>138471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123248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36711</xdr:rowOff>
    </xdr:from>
    <xdr:to>
      <xdr:col>20</xdr:col>
      <xdr:colOff>38100</xdr:colOff>
      <xdr:row>78</xdr:row>
      <xdr:rowOff>138311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129438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25898</xdr:rowOff>
    </xdr:from>
    <xdr:to>
      <xdr:col>15</xdr:col>
      <xdr:colOff>101600</xdr:colOff>
      <xdr:row>78</xdr:row>
      <xdr:rowOff>127498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12708</xdr:rowOff>
    </xdr:from>
    <xdr:to>
      <xdr:col>10</xdr:col>
      <xdr:colOff>165100</xdr:colOff>
      <xdr:row>78</xdr:row>
      <xdr:rowOff>114308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105435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14720</xdr:rowOff>
    </xdr:from>
    <xdr:to>
      <xdr:col>6</xdr:col>
      <xdr:colOff>38100</xdr:colOff>
      <xdr:row>78</xdr:row>
      <xdr:rowOff>116320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107447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124048</xdr:rowOff>
    </xdr:from>
    <xdr:to>
      <xdr:col>24</xdr:col>
      <xdr:colOff>63500</xdr:colOff>
      <xdr:row>97</xdr:row>
      <xdr:rowOff>43535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83248"/>
          <a:ext cx="838200" cy="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124048</xdr:rowOff>
    </xdr:from>
    <xdr:to>
      <xdr:col>19</xdr:col>
      <xdr:colOff>177800</xdr:colOff>
      <xdr:row>97</xdr:row>
      <xdr:rowOff>131814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3248"/>
          <a:ext cx="889000" cy="17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131814</xdr:rowOff>
    </xdr:from>
    <xdr:to>
      <xdr:col>15</xdr:col>
      <xdr:colOff>50800</xdr:colOff>
      <xdr:row>97</xdr:row>
      <xdr:rowOff>165891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62464"/>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165891</xdr:rowOff>
    </xdr:from>
    <xdr:to>
      <xdr:col>10</xdr:col>
      <xdr:colOff>114300</xdr:colOff>
      <xdr:row>98</xdr:row>
      <xdr:rowOff>6792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96541"/>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164185</xdr:rowOff>
    </xdr:from>
    <xdr:to>
      <xdr:col>24</xdr:col>
      <xdr:colOff>114300</xdr:colOff>
      <xdr:row>97</xdr:row>
      <xdr:rowOff>94335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142612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73248</xdr:rowOff>
    </xdr:from>
    <xdr:to>
      <xdr:col>20</xdr:col>
      <xdr:colOff>38100</xdr:colOff>
      <xdr:row>97</xdr:row>
      <xdr:rowOff>3398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165975</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81014</xdr:rowOff>
    </xdr:from>
    <xdr:to>
      <xdr:col>15</xdr:col>
      <xdr:colOff>101600</xdr:colOff>
      <xdr:row>98</xdr:row>
      <xdr:rowOff>11164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2291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115091</xdr:rowOff>
    </xdr:from>
    <xdr:to>
      <xdr:col>10</xdr:col>
      <xdr:colOff>165100</xdr:colOff>
      <xdr:row>98</xdr:row>
      <xdr:rowOff>45241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36368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127442</xdr:rowOff>
    </xdr:from>
    <xdr:to>
      <xdr:col>6</xdr:col>
      <xdr:colOff>38100</xdr:colOff>
      <xdr:row>98</xdr:row>
      <xdr:rowOff>57592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48719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115405</xdr:rowOff>
    </xdr:from>
    <xdr:to>
      <xdr:col>55</xdr:col>
      <xdr:colOff>0</xdr:colOff>
      <xdr:row>36</xdr:row>
      <xdr:rowOff>50697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116155"/>
          <a:ext cx="838200" cy="1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1109</xdr:rowOff>
    </xdr:from>
    <xdr:to>
      <xdr:col>50</xdr:col>
      <xdr:colOff>114300</xdr:colOff>
      <xdr:row>35</xdr:row>
      <xdr:rowOff>115405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30409"/>
          <a:ext cx="889000" cy="28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1109</xdr:rowOff>
    </xdr:from>
    <xdr:to>
      <xdr:col>45</xdr:col>
      <xdr:colOff>177800</xdr:colOff>
      <xdr:row>37</xdr:row>
      <xdr:rowOff>42472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30409"/>
          <a:ext cx="889000" cy="5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42472</xdr:rowOff>
    </xdr:from>
    <xdr:to>
      <xdr:col>41</xdr:col>
      <xdr:colOff>50800</xdr:colOff>
      <xdr:row>37</xdr:row>
      <xdr:rowOff>114998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86122"/>
          <a:ext cx="889000" cy="7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171347</xdr:rowOff>
    </xdr:from>
    <xdr:to>
      <xdr:col>55</xdr:col>
      <xdr:colOff>50800</xdr:colOff>
      <xdr:row>36</xdr:row>
      <xdr:rowOff>101497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22774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64605</xdr:rowOff>
    </xdr:from>
    <xdr:to>
      <xdr:col>50</xdr:col>
      <xdr:colOff>165100</xdr:colOff>
      <xdr:row>35</xdr:row>
      <xdr:rowOff>166205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11282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121759</xdr:rowOff>
    </xdr:from>
    <xdr:to>
      <xdr:col>46</xdr:col>
      <xdr:colOff>38100</xdr:colOff>
      <xdr:row>34</xdr:row>
      <xdr:rowOff>51909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43036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7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163122</xdr:rowOff>
    </xdr:from>
    <xdr:to>
      <xdr:col>41</xdr:col>
      <xdr:colOff>101600</xdr:colOff>
      <xdr:row>37</xdr:row>
      <xdr:rowOff>93272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84399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64198</xdr:rowOff>
    </xdr:from>
    <xdr:to>
      <xdr:col>36</xdr:col>
      <xdr:colOff>165100</xdr:colOff>
      <xdr:row>37</xdr:row>
      <xdr:rowOff>165798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81741</xdr:rowOff>
    </xdr:from>
    <xdr:to>
      <xdr:col>55</xdr:col>
      <xdr:colOff>0</xdr:colOff>
      <xdr:row>57</xdr:row>
      <xdr:rowOff>130428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54391"/>
          <a:ext cx="838200" cy="4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6060</xdr:rowOff>
    </xdr:from>
    <xdr:to>
      <xdr:col>50</xdr:col>
      <xdr:colOff>114300</xdr:colOff>
      <xdr:row>57</xdr:row>
      <xdr:rowOff>81741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78710"/>
          <a:ext cx="889000" cy="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6060</xdr:rowOff>
    </xdr:from>
    <xdr:to>
      <xdr:col>45</xdr:col>
      <xdr:colOff>177800</xdr:colOff>
      <xdr:row>57</xdr:row>
      <xdr:rowOff>10047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78710"/>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10047</xdr:rowOff>
    </xdr:from>
    <xdr:to>
      <xdr:col>41</xdr:col>
      <xdr:colOff>50800</xdr:colOff>
      <xdr:row>57</xdr:row>
      <xdr:rowOff>130570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782697"/>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79628</xdr:rowOff>
    </xdr:from>
    <xdr:to>
      <xdr:col>55</xdr:col>
      <xdr:colOff>50800</xdr:colOff>
      <xdr:row>58</xdr:row>
      <xdr:rowOff>9778</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58055</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30941</xdr:rowOff>
    </xdr:from>
    <xdr:to>
      <xdr:col>50</xdr:col>
      <xdr:colOff>165100</xdr:colOff>
      <xdr:row>57</xdr:row>
      <xdr:rowOff>132541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126710</xdr:rowOff>
    </xdr:from>
    <xdr:to>
      <xdr:col>46</xdr:col>
      <xdr:colOff>38100</xdr:colOff>
      <xdr:row>57</xdr:row>
      <xdr:rowOff>56860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47987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130697</xdr:rowOff>
    </xdr:from>
    <xdr:to>
      <xdr:col>41</xdr:col>
      <xdr:colOff>101600</xdr:colOff>
      <xdr:row>57</xdr:row>
      <xdr:rowOff>60847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51974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79770</xdr:rowOff>
    </xdr:from>
    <xdr:to>
      <xdr:col>36</xdr:col>
      <xdr:colOff>165100</xdr:colOff>
      <xdr:row>58</xdr:row>
      <xdr:rowOff>9920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88654</xdr:rowOff>
    </xdr:from>
    <xdr:to>
      <xdr:col>55</xdr:col>
      <xdr:colOff>0</xdr:colOff>
      <xdr:row>78</xdr:row>
      <xdr:rowOff>144149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61754"/>
          <a:ext cx="838200" cy="5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151954</xdr:rowOff>
    </xdr:from>
    <xdr:to>
      <xdr:col>50</xdr:col>
      <xdr:colOff>114300</xdr:colOff>
      <xdr:row>78</xdr:row>
      <xdr:rowOff>88654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353604"/>
          <a:ext cx="889000" cy="10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151954</xdr:rowOff>
    </xdr:from>
    <xdr:to>
      <xdr:col>45</xdr:col>
      <xdr:colOff>177800</xdr:colOff>
      <xdr:row>78</xdr:row>
      <xdr:rowOff>158659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53604"/>
          <a:ext cx="889000" cy="1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147960</xdr:rowOff>
    </xdr:from>
    <xdr:to>
      <xdr:col>41</xdr:col>
      <xdr:colOff>50800</xdr:colOff>
      <xdr:row>78</xdr:row>
      <xdr:rowOff>158659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2106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93349</xdr:rowOff>
    </xdr:from>
    <xdr:to>
      <xdr:col>55</xdr:col>
      <xdr:colOff>50800</xdr:colOff>
      <xdr:row>79</xdr:row>
      <xdr:rowOff>23499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13620</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37854</xdr:rowOff>
    </xdr:from>
    <xdr:to>
      <xdr:col>50</xdr:col>
      <xdr:colOff>165100</xdr:colOff>
      <xdr:row>78</xdr:row>
      <xdr:rowOff>139454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130581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101154</xdr:rowOff>
    </xdr:from>
    <xdr:to>
      <xdr:col>46</xdr:col>
      <xdr:colOff>38100</xdr:colOff>
      <xdr:row>78</xdr:row>
      <xdr:rowOff>31304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47831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107859</xdr:rowOff>
    </xdr:from>
    <xdr:to>
      <xdr:col>41</xdr:col>
      <xdr:colOff>101600</xdr:colOff>
      <xdr:row>79</xdr:row>
      <xdr:rowOff>38009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8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29136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97160</xdr:rowOff>
    </xdr:from>
    <xdr:to>
      <xdr:col>36</xdr:col>
      <xdr:colOff>165100</xdr:colOff>
      <xdr:row>79</xdr:row>
      <xdr:rowOff>27310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18437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19799</xdr:rowOff>
    </xdr:from>
    <xdr:to>
      <xdr:col>55</xdr:col>
      <xdr:colOff>0</xdr:colOff>
      <xdr:row>98</xdr:row>
      <xdr:rowOff>25637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21899"/>
          <a:ext cx="8382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13207</xdr:rowOff>
    </xdr:from>
    <xdr:to>
      <xdr:col>50</xdr:col>
      <xdr:colOff>114300</xdr:colOff>
      <xdr:row>98</xdr:row>
      <xdr:rowOff>25637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15307"/>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79798</xdr:rowOff>
    </xdr:from>
    <xdr:to>
      <xdr:col>45</xdr:col>
      <xdr:colOff>177800</xdr:colOff>
      <xdr:row>98</xdr:row>
      <xdr:rowOff>13207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10448"/>
          <a:ext cx="8890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79798</xdr:rowOff>
    </xdr:from>
    <xdr:to>
      <xdr:col>41</xdr:col>
      <xdr:colOff>50800</xdr:colOff>
      <xdr:row>98</xdr:row>
      <xdr:rowOff>20751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10448"/>
          <a:ext cx="889000" cy="1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140449</xdr:rowOff>
    </xdr:from>
    <xdr:to>
      <xdr:col>55</xdr:col>
      <xdr:colOff>50800</xdr:colOff>
      <xdr:row>98</xdr:row>
      <xdr:rowOff>70599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55376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146287</xdr:rowOff>
    </xdr:from>
    <xdr:to>
      <xdr:col>50</xdr:col>
      <xdr:colOff>165100</xdr:colOff>
      <xdr:row>98</xdr:row>
      <xdr:rowOff>76437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133857</xdr:rowOff>
    </xdr:from>
    <xdr:to>
      <xdr:col>46</xdr:col>
      <xdr:colOff>38100</xdr:colOff>
      <xdr:row>98</xdr:row>
      <xdr:rowOff>64007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55134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28998</xdr:rowOff>
    </xdr:from>
    <xdr:to>
      <xdr:col>41</xdr:col>
      <xdr:colOff>101600</xdr:colOff>
      <xdr:row>97</xdr:row>
      <xdr:rowOff>130598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147125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141401</xdr:rowOff>
    </xdr:from>
    <xdr:to>
      <xdr:col>36</xdr:col>
      <xdr:colOff>165100</xdr:colOff>
      <xdr:row>98</xdr:row>
      <xdr:rowOff>71551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62678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41059</xdr:rowOff>
    </xdr:from>
    <xdr:to>
      <xdr:col>85</xdr:col>
      <xdr:colOff>127000</xdr:colOff>
      <xdr:row>39</xdr:row>
      <xdr:rowOff>41573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727609"/>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108572</xdr:rowOff>
    </xdr:from>
    <xdr:to>
      <xdr:col>81</xdr:col>
      <xdr:colOff>50800</xdr:colOff>
      <xdr:row>39</xdr:row>
      <xdr:rowOff>41573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23672"/>
          <a:ext cx="889000" cy="10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108572</xdr:rowOff>
    </xdr:from>
    <xdr:to>
      <xdr:col>76</xdr:col>
      <xdr:colOff>114300</xdr:colOff>
      <xdr:row>38</xdr:row>
      <xdr:rowOff>127432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2367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127432</xdr:rowOff>
    </xdr:from>
    <xdr:to>
      <xdr:col>71</xdr:col>
      <xdr:colOff>177800</xdr:colOff>
      <xdr:row>39</xdr:row>
      <xdr:rowOff>40278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42532"/>
          <a:ext cx="889000" cy="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161709</xdr:rowOff>
    </xdr:from>
    <xdr:to>
      <xdr:col>85</xdr:col>
      <xdr:colOff>177800</xdr:colOff>
      <xdr:row>39</xdr:row>
      <xdr:rowOff>91859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76636</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162223</xdr:rowOff>
    </xdr:from>
    <xdr:to>
      <xdr:col>81</xdr:col>
      <xdr:colOff>101600</xdr:colOff>
      <xdr:row>39</xdr:row>
      <xdr:rowOff>92373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83500</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7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57772</xdr:rowOff>
    </xdr:from>
    <xdr:to>
      <xdr:col>76</xdr:col>
      <xdr:colOff>165100</xdr:colOff>
      <xdr:row>38</xdr:row>
      <xdr:rowOff>159372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150499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6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76632</xdr:rowOff>
    </xdr:from>
    <xdr:to>
      <xdr:col>72</xdr:col>
      <xdr:colOff>38100</xdr:colOff>
      <xdr:row>39</xdr:row>
      <xdr:rowOff>6782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169359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160928</xdr:rowOff>
    </xdr:from>
    <xdr:to>
      <xdr:col>67</xdr:col>
      <xdr:colOff>101600</xdr:colOff>
      <xdr:row>39</xdr:row>
      <xdr:rowOff>91078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82205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106042</xdr:rowOff>
    </xdr:from>
    <xdr:to>
      <xdr:col>85</xdr:col>
      <xdr:colOff>127000</xdr:colOff>
      <xdr:row>78</xdr:row>
      <xdr:rowOff>138426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79142"/>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138426</xdr:rowOff>
    </xdr:from>
    <xdr:to>
      <xdr:col>81</xdr:col>
      <xdr:colOff>50800</xdr:colOff>
      <xdr:row>78</xdr:row>
      <xdr:rowOff>154646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11526"/>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154646</xdr:rowOff>
    </xdr:from>
    <xdr:to>
      <xdr:col>76</xdr:col>
      <xdr:colOff>114300</xdr:colOff>
      <xdr:row>79</xdr:row>
      <xdr:rowOff>42414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27746"/>
          <a:ext cx="889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42414</xdr:rowOff>
    </xdr:from>
    <xdr:to>
      <xdr:col>71</xdr:col>
      <xdr:colOff>177800</xdr:colOff>
      <xdr:row>79</xdr:row>
      <xdr:rowOff>43797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86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55242</xdr:rowOff>
    </xdr:from>
    <xdr:to>
      <xdr:col>85</xdr:col>
      <xdr:colOff>177800</xdr:colOff>
      <xdr:row>78</xdr:row>
      <xdr:rowOff>156842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33669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0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87626</xdr:rowOff>
    </xdr:from>
    <xdr:to>
      <xdr:col>81</xdr:col>
      <xdr:colOff>101600</xdr:colOff>
      <xdr:row>79</xdr:row>
      <xdr:rowOff>17776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103846</xdr:rowOff>
    </xdr:from>
    <xdr:to>
      <xdr:col>76</xdr:col>
      <xdr:colOff>165100</xdr:colOff>
      <xdr:row>79</xdr:row>
      <xdr:rowOff>33996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25123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163064</xdr:rowOff>
    </xdr:from>
    <xdr:to>
      <xdr:col>72</xdr:col>
      <xdr:colOff>38100</xdr:colOff>
      <xdr:row>79</xdr:row>
      <xdr:rowOff>93214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84341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164447</xdr:rowOff>
    </xdr:from>
    <xdr:to>
      <xdr:col>67</xdr:col>
      <xdr:colOff>101600</xdr:colOff>
      <xdr:row>79</xdr:row>
      <xdr:rowOff>94597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85724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6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96145</xdr:rowOff>
    </xdr:from>
    <xdr:to>
      <xdr:col>85</xdr:col>
      <xdr:colOff>127000</xdr:colOff>
      <xdr:row>98</xdr:row>
      <xdr:rowOff>106838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98245"/>
          <a:ext cx="8382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96145</xdr:rowOff>
    </xdr:from>
    <xdr:to>
      <xdr:col>81</xdr:col>
      <xdr:colOff>50800</xdr:colOff>
      <xdr:row>98</xdr:row>
      <xdr:rowOff>148806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8245"/>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144946</xdr:rowOff>
    </xdr:from>
    <xdr:to>
      <xdr:col>76</xdr:col>
      <xdr:colOff>114300</xdr:colOff>
      <xdr:row>98</xdr:row>
      <xdr:rowOff>148806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75596"/>
          <a:ext cx="889000" cy="1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144946</xdr:rowOff>
    </xdr:from>
    <xdr:to>
      <xdr:col>71</xdr:col>
      <xdr:colOff>177800</xdr:colOff>
      <xdr:row>98</xdr:row>
      <xdr:rowOff>146413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75596"/>
          <a:ext cx="889000" cy="17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56038</xdr:rowOff>
    </xdr:from>
    <xdr:to>
      <xdr:col>85</xdr:col>
      <xdr:colOff>177800</xdr:colOff>
      <xdr:row>98</xdr:row>
      <xdr:rowOff>157638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19099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45345</xdr:rowOff>
    </xdr:from>
    <xdr:to>
      <xdr:col>81</xdr:col>
      <xdr:colOff>101600</xdr:colOff>
      <xdr:row>98</xdr:row>
      <xdr:rowOff>146945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138072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98006</xdr:rowOff>
    </xdr:from>
    <xdr:to>
      <xdr:col>76</xdr:col>
      <xdr:colOff>165100</xdr:colOff>
      <xdr:row>99</xdr:row>
      <xdr:rowOff>28156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19283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94146</xdr:rowOff>
    </xdr:from>
    <xdr:to>
      <xdr:col>72</xdr:col>
      <xdr:colOff>38100</xdr:colOff>
      <xdr:row>98</xdr:row>
      <xdr:rowOff>24296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40823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95613</xdr:rowOff>
    </xdr:from>
    <xdr:to>
      <xdr:col>67</xdr:col>
      <xdr:colOff>101600</xdr:colOff>
      <xdr:row>99</xdr:row>
      <xdr:rowOff>25763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16890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41326</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161976</xdr:rowOff>
    </xdr:from>
    <xdr:to>
      <xdr:col>98</xdr:col>
      <xdr:colOff>38100</xdr:colOff>
      <xdr:row>39</xdr:row>
      <xdr:rowOff>92126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83253</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41573</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57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41573</xdr:rowOff>
    </xdr:from>
    <xdr:to>
      <xdr:col>102</xdr:col>
      <xdr:colOff>114300</xdr:colOff>
      <xdr:row>59</xdr:row>
      <xdr:rowOff>43669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571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162223</xdr:rowOff>
    </xdr:from>
    <xdr:to>
      <xdr:col>102</xdr:col>
      <xdr:colOff>165100</xdr:colOff>
      <xdr:row>59</xdr:row>
      <xdr:rowOff>92373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83500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164319</xdr:rowOff>
    </xdr:from>
    <xdr:to>
      <xdr:col>98</xdr:col>
      <xdr:colOff>38100</xdr:colOff>
      <xdr:row>59</xdr:row>
      <xdr:rowOff>94469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85596</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99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118630</xdr:rowOff>
    </xdr:from>
    <xdr:to>
      <xdr:col>116</xdr:col>
      <xdr:colOff>63500</xdr:colOff>
      <xdr:row>78</xdr:row>
      <xdr:rowOff>145008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91730"/>
          <a:ext cx="8382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145008</xdr:rowOff>
    </xdr:from>
    <xdr:to>
      <xdr:col>111</xdr:col>
      <xdr:colOff>177800</xdr:colOff>
      <xdr:row>78</xdr:row>
      <xdr:rowOff>153746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1810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158789</xdr:rowOff>
    </xdr:from>
    <xdr:to>
      <xdr:col>107</xdr:col>
      <xdr:colOff>50800</xdr:colOff>
      <xdr:row>78</xdr:row>
      <xdr:rowOff>153746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60439"/>
          <a:ext cx="889000" cy="1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158789</xdr:rowOff>
    </xdr:from>
    <xdr:to>
      <xdr:col>102</xdr:col>
      <xdr:colOff>114300</xdr:colOff>
      <xdr:row>77</xdr:row>
      <xdr:rowOff>161252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60439"/>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67830</xdr:rowOff>
    </xdr:from>
    <xdr:to>
      <xdr:col>116</xdr:col>
      <xdr:colOff>114300</xdr:colOff>
      <xdr:row>78</xdr:row>
      <xdr:rowOff>169430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154207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94208</xdr:rowOff>
    </xdr:from>
    <xdr:to>
      <xdr:col>112</xdr:col>
      <xdr:colOff>38100</xdr:colOff>
      <xdr:row>79</xdr:row>
      <xdr:rowOff>24358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15485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6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102946</xdr:rowOff>
    </xdr:from>
    <xdr:to>
      <xdr:col>107</xdr:col>
      <xdr:colOff>101600</xdr:colOff>
      <xdr:row>79</xdr:row>
      <xdr:rowOff>33096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24223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6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107989</xdr:rowOff>
    </xdr:from>
    <xdr:to>
      <xdr:col>102</xdr:col>
      <xdr:colOff>165100</xdr:colOff>
      <xdr:row>78</xdr:row>
      <xdr:rowOff>38139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29266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110452</xdr:rowOff>
    </xdr:from>
    <xdr:to>
      <xdr:col>98</xdr:col>
      <xdr:colOff>38100</xdr:colOff>
      <xdr:row>78</xdr:row>
      <xdr:rowOff>40602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31729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扶助費は、令和３年度に子育て世帯への臨時特別給付金があったことにより、住民一人当たり前年度比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補助費等は、伊豆市伊豆の国市廃棄物処理施設組合負担金の減少により、住民一人当たり前年度比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普通建設事業費は、し尿処理場整備事業が令和３年度で完了したことにより、住民一人当たり前年度比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47,261
46,592
94.62
23,949,249
22,970,981
900,917
12,359,464
27,306,522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147320</xdr:rowOff>
    </xdr:from>
    <xdr:to>
      <xdr:col>24</xdr:col>
      <xdr:colOff>63500</xdr:colOff>
      <xdr:row>37</xdr:row>
      <xdr:rowOff>150901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097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150901</xdr:rowOff>
    </xdr:from>
    <xdr:to>
      <xdr:col>19</xdr:col>
      <xdr:colOff>177800</xdr:colOff>
      <xdr:row>37</xdr:row>
      <xdr:rowOff>159436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455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155397</xdr:rowOff>
    </xdr:from>
    <xdr:to>
      <xdr:col>15</xdr:col>
      <xdr:colOff>50800</xdr:colOff>
      <xdr:row>37</xdr:row>
      <xdr:rowOff>159436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904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147015</xdr:rowOff>
    </xdr:from>
    <xdr:to>
      <xdr:col>10</xdr:col>
      <xdr:colOff>114300</xdr:colOff>
      <xdr:row>37</xdr:row>
      <xdr:rowOff>155397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066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96520</xdr:rowOff>
    </xdr:from>
    <xdr:to>
      <xdr:col>24</xdr:col>
      <xdr:colOff>114300</xdr:colOff>
      <xdr:row>38</xdr:row>
      <xdr:rowOff>26670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100101</xdr:rowOff>
    </xdr:from>
    <xdr:to>
      <xdr:col>20</xdr:col>
      <xdr:colOff>38100</xdr:colOff>
      <xdr:row>38</xdr:row>
      <xdr:rowOff>30251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21379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108636</xdr:rowOff>
    </xdr:from>
    <xdr:to>
      <xdr:col>15</xdr:col>
      <xdr:colOff>101600</xdr:colOff>
      <xdr:row>38</xdr:row>
      <xdr:rowOff>38785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2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29913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104597</xdr:rowOff>
    </xdr:from>
    <xdr:to>
      <xdr:col>10</xdr:col>
      <xdr:colOff>165100</xdr:colOff>
      <xdr:row>38</xdr:row>
      <xdr:rowOff>34747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25874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96215</xdr:rowOff>
    </xdr:from>
    <xdr:to>
      <xdr:col>6</xdr:col>
      <xdr:colOff>38100</xdr:colOff>
      <xdr:row>38</xdr:row>
      <xdr:rowOff>26365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17492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60033</xdr:rowOff>
    </xdr:from>
    <xdr:to>
      <xdr:col>24</xdr:col>
      <xdr:colOff>63500</xdr:colOff>
      <xdr:row>58</xdr:row>
      <xdr:rowOff>79432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4133"/>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73578</xdr:rowOff>
    </xdr:from>
    <xdr:to>
      <xdr:col>19</xdr:col>
      <xdr:colOff>177800</xdr:colOff>
      <xdr:row>58</xdr:row>
      <xdr:rowOff>60033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46228"/>
          <a:ext cx="889000" cy="1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73578</xdr:rowOff>
    </xdr:from>
    <xdr:to>
      <xdr:col>15</xdr:col>
      <xdr:colOff>50800</xdr:colOff>
      <xdr:row>58</xdr:row>
      <xdr:rowOff>8718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6228"/>
          <a:ext cx="889000" cy="10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8718</xdr:rowOff>
    </xdr:from>
    <xdr:to>
      <xdr:col>10</xdr:col>
      <xdr:colOff>114300</xdr:colOff>
      <xdr:row>58</xdr:row>
      <xdr:rowOff>97354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2818"/>
          <a:ext cx="889000" cy="8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28632</xdr:rowOff>
    </xdr:from>
    <xdr:to>
      <xdr:col>24</xdr:col>
      <xdr:colOff>114300</xdr:colOff>
      <xdr:row>58</xdr:row>
      <xdr:rowOff>130232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9233</xdr:rowOff>
    </xdr:from>
    <xdr:to>
      <xdr:col>20</xdr:col>
      <xdr:colOff>38100</xdr:colOff>
      <xdr:row>58</xdr:row>
      <xdr:rowOff>110833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101960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22778</xdr:rowOff>
    </xdr:from>
    <xdr:to>
      <xdr:col>15</xdr:col>
      <xdr:colOff>101600</xdr:colOff>
      <xdr:row>57</xdr:row>
      <xdr:rowOff>124378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115505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8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129368</xdr:rowOff>
    </xdr:from>
    <xdr:to>
      <xdr:col>10</xdr:col>
      <xdr:colOff>165100</xdr:colOff>
      <xdr:row>58</xdr:row>
      <xdr:rowOff>59518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76045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46554</xdr:rowOff>
    </xdr:from>
    <xdr:to>
      <xdr:col>6</xdr:col>
      <xdr:colOff>38100</xdr:colOff>
      <xdr:row>58</xdr:row>
      <xdr:rowOff>148154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139281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152775</xdr:rowOff>
    </xdr:from>
    <xdr:to>
      <xdr:col>24</xdr:col>
      <xdr:colOff>63500</xdr:colOff>
      <xdr:row>77</xdr:row>
      <xdr:rowOff>17824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82975"/>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152775</xdr:rowOff>
    </xdr:from>
    <xdr:to>
      <xdr:col>19</xdr:col>
      <xdr:colOff>177800</xdr:colOff>
      <xdr:row>77</xdr:row>
      <xdr:rowOff>84401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82975"/>
          <a:ext cx="889000" cy="10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84401</xdr:rowOff>
    </xdr:from>
    <xdr:to>
      <xdr:col>15</xdr:col>
      <xdr:colOff>50800</xdr:colOff>
      <xdr:row>77</xdr:row>
      <xdr:rowOff>106452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86051"/>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95690</xdr:rowOff>
    </xdr:from>
    <xdr:to>
      <xdr:col>10</xdr:col>
      <xdr:colOff>114300</xdr:colOff>
      <xdr:row>77</xdr:row>
      <xdr:rowOff>106452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29734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138474</xdr:rowOff>
    </xdr:from>
    <xdr:to>
      <xdr:col>24</xdr:col>
      <xdr:colOff>114300</xdr:colOff>
      <xdr:row>77</xdr:row>
      <xdr:rowOff>68624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53401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8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101975</xdr:rowOff>
    </xdr:from>
    <xdr:to>
      <xdr:col>20</xdr:col>
      <xdr:colOff>38100</xdr:colOff>
      <xdr:row>77</xdr:row>
      <xdr:rowOff>32125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23252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2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33601</xdr:rowOff>
    </xdr:from>
    <xdr:to>
      <xdr:col>15</xdr:col>
      <xdr:colOff>101600</xdr:colOff>
      <xdr:row>77</xdr:row>
      <xdr:rowOff>135201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126328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55652</xdr:rowOff>
    </xdr:from>
    <xdr:to>
      <xdr:col>10</xdr:col>
      <xdr:colOff>165100</xdr:colOff>
      <xdr:row>77</xdr:row>
      <xdr:rowOff>157252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148379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44890</xdr:rowOff>
    </xdr:from>
    <xdr:to>
      <xdr:col>6</xdr:col>
      <xdr:colOff>38100</xdr:colOff>
      <xdr:row>77</xdr:row>
      <xdr:rowOff>146490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137617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72596</xdr:rowOff>
    </xdr:from>
    <xdr:to>
      <xdr:col>24</xdr:col>
      <xdr:colOff>63500</xdr:colOff>
      <xdr:row>97</xdr:row>
      <xdr:rowOff>18411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60346"/>
          <a:ext cx="838200" cy="28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72596</xdr:rowOff>
    </xdr:from>
    <xdr:to>
      <xdr:col>19</xdr:col>
      <xdr:colOff>177800</xdr:colOff>
      <xdr:row>97</xdr:row>
      <xdr:rowOff>9013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60346"/>
          <a:ext cx="889000" cy="27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9013</xdr:rowOff>
    </xdr:from>
    <xdr:to>
      <xdr:col>15</xdr:col>
      <xdr:colOff>50800</xdr:colOff>
      <xdr:row>97</xdr:row>
      <xdr:rowOff>43374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39663"/>
          <a:ext cx="889000" cy="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43374</xdr:rowOff>
    </xdr:from>
    <xdr:to>
      <xdr:col>10</xdr:col>
      <xdr:colOff>114300</xdr:colOff>
      <xdr:row>98</xdr:row>
      <xdr:rowOff>47281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4024"/>
          <a:ext cx="889000" cy="17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139061</xdr:rowOff>
    </xdr:from>
    <xdr:to>
      <xdr:col>24</xdr:col>
      <xdr:colOff>114300</xdr:colOff>
      <xdr:row>97</xdr:row>
      <xdr:rowOff>69211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161938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21796</xdr:rowOff>
    </xdr:from>
    <xdr:to>
      <xdr:col>20</xdr:col>
      <xdr:colOff>38100</xdr:colOff>
      <xdr:row>95</xdr:row>
      <xdr:rowOff>123396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139923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129663</xdr:rowOff>
    </xdr:from>
    <xdr:to>
      <xdr:col>15</xdr:col>
      <xdr:colOff>101600</xdr:colOff>
      <xdr:row>97</xdr:row>
      <xdr:rowOff>59813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76340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164024</xdr:rowOff>
    </xdr:from>
    <xdr:to>
      <xdr:col>10</xdr:col>
      <xdr:colOff>165100</xdr:colOff>
      <xdr:row>97</xdr:row>
      <xdr:rowOff>94174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110701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167931</xdr:rowOff>
    </xdr:from>
    <xdr:to>
      <xdr:col>6</xdr:col>
      <xdr:colOff>38100</xdr:colOff>
      <xdr:row>98</xdr:row>
      <xdr:rowOff>98081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89208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24067</xdr:rowOff>
    </xdr:from>
    <xdr:to>
      <xdr:col>55</xdr:col>
      <xdr:colOff>0</xdr:colOff>
      <xdr:row>39</xdr:row>
      <xdr:rowOff>24447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1061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24447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1080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17590</xdr:rowOff>
    </xdr:from>
    <xdr:to>
      <xdr:col>45</xdr:col>
      <xdr:colOff>177800</xdr:colOff>
      <xdr:row>39</xdr:row>
      <xdr:rowOff>24257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0414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9398</xdr:rowOff>
    </xdr:from>
    <xdr:to>
      <xdr:col>41</xdr:col>
      <xdr:colOff>50800</xdr:colOff>
      <xdr:row>39</xdr:row>
      <xdr:rowOff>17590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9594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144717</xdr:rowOff>
    </xdr:from>
    <xdr:to>
      <xdr:col>55</xdr:col>
      <xdr:colOff>50800</xdr:colOff>
      <xdr:row>39</xdr:row>
      <xdr:rowOff>74867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59644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7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145097</xdr:rowOff>
    </xdr:from>
    <xdr:to>
      <xdr:col>50</xdr:col>
      <xdr:colOff>165100</xdr:colOff>
      <xdr:row>39</xdr:row>
      <xdr:rowOff>75247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66374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66184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138240</xdr:rowOff>
    </xdr:from>
    <xdr:to>
      <xdr:col>41</xdr:col>
      <xdr:colOff>101600</xdr:colOff>
      <xdr:row>39</xdr:row>
      <xdr:rowOff>68390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59517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130048</xdr:rowOff>
    </xdr:from>
    <xdr:to>
      <xdr:col>36</xdr:col>
      <xdr:colOff>165100</xdr:colOff>
      <xdr:row>39</xdr:row>
      <xdr:rowOff>60198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51325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75406</xdr:rowOff>
    </xdr:from>
    <xdr:to>
      <xdr:col>55</xdr:col>
      <xdr:colOff>0</xdr:colOff>
      <xdr:row>58</xdr:row>
      <xdr:rowOff>86437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9506"/>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36887</xdr:rowOff>
    </xdr:from>
    <xdr:to>
      <xdr:col>50</xdr:col>
      <xdr:colOff>114300</xdr:colOff>
      <xdr:row>58</xdr:row>
      <xdr:rowOff>75406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80987"/>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36887</xdr:rowOff>
    </xdr:from>
    <xdr:to>
      <xdr:col>45</xdr:col>
      <xdr:colOff>177800</xdr:colOff>
      <xdr:row>58</xdr:row>
      <xdr:rowOff>47346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80987"/>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47346</xdr:rowOff>
    </xdr:from>
    <xdr:to>
      <xdr:col>41</xdr:col>
      <xdr:colOff>50800</xdr:colOff>
      <xdr:row>58</xdr:row>
      <xdr:rowOff>80511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91446"/>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35637</xdr:rowOff>
    </xdr:from>
    <xdr:to>
      <xdr:col>55</xdr:col>
      <xdr:colOff>50800</xdr:colOff>
      <xdr:row>58</xdr:row>
      <xdr:rowOff>137237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122014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24606</xdr:rowOff>
    </xdr:from>
    <xdr:to>
      <xdr:col>50</xdr:col>
      <xdr:colOff>165100</xdr:colOff>
      <xdr:row>58</xdr:row>
      <xdr:rowOff>126206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117333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6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157537</xdr:rowOff>
    </xdr:from>
    <xdr:to>
      <xdr:col>46</xdr:col>
      <xdr:colOff>38100</xdr:colOff>
      <xdr:row>58</xdr:row>
      <xdr:rowOff>87687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78814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2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167996</xdr:rowOff>
    </xdr:from>
    <xdr:to>
      <xdr:col>41</xdr:col>
      <xdr:colOff>101600</xdr:colOff>
      <xdr:row>58</xdr:row>
      <xdr:rowOff>98146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89273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29711</xdr:rowOff>
    </xdr:from>
    <xdr:to>
      <xdr:col>36</xdr:col>
      <xdr:colOff>165100</xdr:colOff>
      <xdr:row>58</xdr:row>
      <xdr:rowOff>131311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122438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20334</xdr:rowOff>
    </xdr:from>
    <xdr:to>
      <xdr:col>55</xdr:col>
      <xdr:colOff>0</xdr:colOff>
      <xdr:row>78</xdr:row>
      <xdr:rowOff>69926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93434"/>
          <a:ext cx="838200" cy="4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53011</xdr:rowOff>
    </xdr:from>
    <xdr:to>
      <xdr:col>50</xdr:col>
      <xdr:colOff>114300</xdr:colOff>
      <xdr:row>78</xdr:row>
      <xdr:rowOff>69926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26111"/>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51538</xdr:rowOff>
    </xdr:from>
    <xdr:to>
      <xdr:col>45</xdr:col>
      <xdr:colOff>177800</xdr:colOff>
      <xdr:row>78</xdr:row>
      <xdr:rowOff>53011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24638"/>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51538</xdr:rowOff>
    </xdr:from>
    <xdr:to>
      <xdr:col>41</xdr:col>
      <xdr:colOff>50800</xdr:colOff>
      <xdr:row>78</xdr:row>
      <xdr:rowOff>103760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24638"/>
          <a:ext cx="8890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140984</xdr:rowOff>
    </xdr:from>
    <xdr:to>
      <xdr:col>55</xdr:col>
      <xdr:colOff>50800</xdr:colOff>
      <xdr:row>78</xdr:row>
      <xdr:rowOff>71134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100361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19126</xdr:rowOff>
    </xdr:from>
    <xdr:to>
      <xdr:col>50</xdr:col>
      <xdr:colOff>165100</xdr:colOff>
      <xdr:row>78</xdr:row>
      <xdr:rowOff>120726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111853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2211</xdr:rowOff>
    </xdr:from>
    <xdr:to>
      <xdr:col>46</xdr:col>
      <xdr:colOff>38100</xdr:colOff>
      <xdr:row>78</xdr:row>
      <xdr:rowOff>103811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94938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738</xdr:rowOff>
    </xdr:from>
    <xdr:to>
      <xdr:col>41</xdr:col>
      <xdr:colOff>101600</xdr:colOff>
      <xdr:row>78</xdr:row>
      <xdr:rowOff>102338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93465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52960</xdr:rowOff>
    </xdr:from>
    <xdr:to>
      <xdr:col>36</xdr:col>
      <xdr:colOff>165100</xdr:colOff>
      <xdr:row>78</xdr:row>
      <xdr:rowOff>154560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1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15153</xdr:rowOff>
    </xdr:from>
    <xdr:to>
      <xdr:col>55</xdr:col>
      <xdr:colOff>0</xdr:colOff>
      <xdr:row>98</xdr:row>
      <xdr:rowOff>55294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17253"/>
          <a:ext cx="838200" cy="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32062</xdr:rowOff>
    </xdr:from>
    <xdr:to>
      <xdr:col>50</xdr:col>
      <xdr:colOff>114300</xdr:colOff>
      <xdr:row>98</xdr:row>
      <xdr:rowOff>55294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34162"/>
          <a:ext cx="889000" cy="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22089</xdr:rowOff>
    </xdr:from>
    <xdr:to>
      <xdr:col>45</xdr:col>
      <xdr:colOff>177800</xdr:colOff>
      <xdr:row>98</xdr:row>
      <xdr:rowOff>32062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24189"/>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22089</xdr:rowOff>
    </xdr:from>
    <xdr:to>
      <xdr:col>41</xdr:col>
      <xdr:colOff>50800</xdr:colOff>
      <xdr:row>98</xdr:row>
      <xdr:rowOff>36674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24189"/>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135803</xdr:rowOff>
    </xdr:from>
    <xdr:to>
      <xdr:col>55</xdr:col>
      <xdr:colOff>50800</xdr:colOff>
      <xdr:row>98</xdr:row>
      <xdr:rowOff>65953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50730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4494</xdr:rowOff>
    </xdr:from>
    <xdr:to>
      <xdr:col>50</xdr:col>
      <xdr:colOff>165100</xdr:colOff>
      <xdr:row>98</xdr:row>
      <xdr:rowOff>106094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97221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9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152712</xdr:rowOff>
    </xdr:from>
    <xdr:to>
      <xdr:col>46</xdr:col>
      <xdr:colOff>38100</xdr:colOff>
      <xdr:row>98</xdr:row>
      <xdr:rowOff>82862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73989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142739</xdr:rowOff>
    </xdr:from>
    <xdr:to>
      <xdr:col>41</xdr:col>
      <xdr:colOff>101600</xdr:colOff>
      <xdr:row>98</xdr:row>
      <xdr:rowOff>72889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64016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6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157324</xdr:rowOff>
    </xdr:from>
    <xdr:to>
      <xdr:col>36</xdr:col>
      <xdr:colOff>165100</xdr:colOff>
      <xdr:row>98</xdr:row>
      <xdr:rowOff>87474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78601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8579</xdr:rowOff>
    </xdr:from>
    <xdr:to>
      <xdr:col>85</xdr:col>
      <xdr:colOff>127000</xdr:colOff>
      <xdr:row>37</xdr:row>
      <xdr:rowOff>18885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52229"/>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18885</xdr:rowOff>
    </xdr:from>
    <xdr:to>
      <xdr:col>81</xdr:col>
      <xdr:colOff>50800</xdr:colOff>
      <xdr:row>37</xdr:row>
      <xdr:rowOff>24314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6253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24314</xdr:rowOff>
    </xdr:from>
    <xdr:to>
      <xdr:col>76</xdr:col>
      <xdr:colOff>114300</xdr:colOff>
      <xdr:row>37</xdr:row>
      <xdr:rowOff>33458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67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30658</xdr:rowOff>
    </xdr:from>
    <xdr:to>
      <xdr:col>71</xdr:col>
      <xdr:colOff>177800</xdr:colOff>
      <xdr:row>37</xdr:row>
      <xdr:rowOff>33458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430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129229</xdr:rowOff>
    </xdr:from>
    <xdr:to>
      <xdr:col>85</xdr:col>
      <xdr:colOff>177800</xdr:colOff>
      <xdr:row>37</xdr:row>
      <xdr:rowOff>59379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107656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139535</xdr:rowOff>
    </xdr:from>
    <xdr:to>
      <xdr:col>81</xdr:col>
      <xdr:colOff>101600</xdr:colOff>
      <xdr:row>37</xdr:row>
      <xdr:rowOff>69685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60812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144964</xdr:rowOff>
    </xdr:from>
    <xdr:to>
      <xdr:col>76</xdr:col>
      <xdr:colOff>165100</xdr:colOff>
      <xdr:row>37</xdr:row>
      <xdr:rowOff>75114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66241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154108</xdr:rowOff>
    </xdr:from>
    <xdr:to>
      <xdr:col>72</xdr:col>
      <xdr:colOff>38100</xdr:colOff>
      <xdr:row>37</xdr:row>
      <xdr:rowOff>84258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75385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151308</xdr:rowOff>
    </xdr:from>
    <xdr:to>
      <xdr:col>67</xdr:col>
      <xdr:colOff>101600</xdr:colOff>
      <xdr:row>37</xdr:row>
      <xdr:rowOff>81458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72585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105195</xdr:rowOff>
    </xdr:from>
    <xdr:to>
      <xdr:col>85</xdr:col>
      <xdr:colOff>127000</xdr:colOff>
      <xdr:row>57</xdr:row>
      <xdr:rowOff>106686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77845"/>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69941</xdr:rowOff>
    </xdr:from>
    <xdr:to>
      <xdr:col>81</xdr:col>
      <xdr:colOff>50800</xdr:colOff>
      <xdr:row>57</xdr:row>
      <xdr:rowOff>106686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42591"/>
          <a:ext cx="8890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69941</xdr:rowOff>
    </xdr:from>
    <xdr:to>
      <xdr:col>76</xdr:col>
      <xdr:colOff>114300</xdr:colOff>
      <xdr:row>57</xdr:row>
      <xdr:rowOff>98570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42591"/>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98570</xdr:rowOff>
    </xdr:from>
    <xdr:to>
      <xdr:col>71</xdr:col>
      <xdr:colOff>177800</xdr:colOff>
      <xdr:row>57</xdr:row>
      <xdr:rowOff>134652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1220"/>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54395</xdr:rowOff>
    </xdr:from>
    <xdr:to>
      <xdr:col>85</xdr:col>
      <xdr:colOff>177800</xdr:colOff>
      <xdr:row>57</xdr:row>
      <xdr:rowOff>155995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140772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55886</xdr:rowOff>
    </xdr:from>
    <xdr:to>
      <xdr:col>81</xdr:col>
      <xdr:colOff>101600</xdr:colOff>
      <xdr:row>57</xdr:row>
      <xdr:rowOff>157486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148613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19141</xdr:rowOff>
    </xdr:from>
    <xdr:to>
      <xdr:col>76</xdr:col>
      <xdr:colOff>165100</xdr:colOff>
      <xdr:row>57</xdr:row>
      <xdr:rowOff>120741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8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47770</xdr:rowOff>
    </xdr:from>
    <xdr:to>
      <xdr:col>72</xdr:col>
      <xdr:colOff>38100</xdr:colOff>
      <xdr:row>57</xdr:row>
      <xdr:rowOff>149370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140497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83852</xdr:rowOff>
    </xdr:from>
    <xdr:to>
      <xdr:col>67</xdr:col>
      <xdr:colOff>101600</xdr:colOff>
      <xdr:row>58</xdr:row>
      <xdr:rowOff>14002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41060</xdr:rowOff>
    </xdr:from>
    <xdr:to>
      <xdr:col>85</xdr:col>
      <xdr:colOff>127000</xdr:colOff>
      <xdr:row>79</xdr:row>
      <xdr:rowOff>41574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561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108572</xdr:rowOff>
    </xdr:from>
    <xdr:to>
      <xdr:col>81</xdr:col>
      <xdr:colOff>50800</xdr:colOff>
      <xdr:row>79</xdr:row>
      <xdr:rowOff>41574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81672"/>
          <a:ext cx="889000" cy="10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108572</xdr:rowOff>
    </xdr:from>
    <xdr:to>
      <xdr:col>76</xdr:col>
      <xdr:colOff>114300</xdr:colOff>
      <xdr:row>78</xdr:row>
      <xdr:rowOff>127433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81672"/>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127433</xdr:rowOff>
    </xdr:from>
    <xdr:to>
      <xdr:col>71</xdr:col>
      <xdr:colOff>177800</xdr:colOff>
      <xdr:row>79</xdr:row>
      <xdr:rowOff>40278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0533"/>
          <a:ext cx="8890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161710</xdr:rowOff>
    </xdr:from>
    <xdr:to>
      <xdr:col>85</xdr:col>
      <xdr:colOff>177800</xdr:colOff>
      <xdr:row>79</xdr:row>
      <xdr:rowOff>91860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76637</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162224</xdr:rowOff>
    </xdr:from>
    <xdr:to>
      <xdr:col>81</xdr:col>
      <xdr:colOff>101600</xdr:colOff>
      <xdr:row>79</xdr:row>
      <xdr:rowOff>92374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83501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57772</xdr:rowOff>
    </xdr:from>
    <xdr:to>
      <xdr:col>76</xdr:col>
      <xdr:colOff>165100</xdr:colOff>
      <xdr:row>78</xdr:row>
      <xdr:rowOff>159372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150499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76633</xdr:rowOff>
    </xdr:from>
    <xdr:to>
      <xdr:col>72</xdr:col>
      <xdr:colOff>38100</xdr:colOff>
      <xdr:row>79</xdr:row>
      <xdr:rowOff>6783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160928</xdr:rowOff>
    </xdr:from>
    <xdr:to>
      <xdr:col>67</xdr:col>
      <xdr:colOff>101600</xdr:colOff>
      <xdr:row>79</xdr:row>
      <xdr:rowOff>91078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82205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106042</xdr:rowOff>
    </xdr:from>
    <xdr:to>
      <xdr:col>85</xdr:col>
      <xdr:colOff>127000</xdr:colOff>
      <xdr:row>98</xdr:row>
      <xdr:rowOff>138426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908142"/>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138426</xdr:rowOff>
    </xdr:from>
    <xdr:to>
      <xdr:col>81</xdr:col>
      <xdr:colOff>50800</xdr:colOff>
      <xdr:row>98</xdr:row>
      <xdr:rowOff>154646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40526"/>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154646</xdr:rowOff>
    </xdr:from>
    <xdr:to>
      <xdr:col>76</xdr:col>
      <xdr:colOff>114300</xdr:colOff>
      <xdr:row>99</xdr:row>
      <xdr:rowOff>42414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56746"/>
          <a:ext cx="889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42414</xdr:rowOff>
    </xdr:from>
    <xdr:to>
      <xdr:col>71</xdr:col>
      <xdr:colOff>177800</xdr:colOff>
      <xdr:row>99</xdr:row>
      <xdr:rowOff>43797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7015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55242</xdr:rowOff>
    </xdr:from>
    <xdr:to>
      <xdr:col>85</xdr:col>
      <xdr:colOff>177800</xdr:colOff>
      <xdr:row>98</xdr:row>
      <xdr:rowOff>156842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33669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3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87626</xdr:rowOff>
    </xdr:from>
    <xdr:to>
      <xdr:col>81</xdr:col>
      <xdr:colOff>101600</xdr:colOff>
      <xdr:row>99</xdr:row>
      <xdr:rowOff>17776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8903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103846</xdr:rowOff>
    </xdr:from>
    <xdr:to>
      <xdr:col>76</xdr:col>
      <xdr:colOff>165100</xdr:colOff>
      <xdr:row>99</xdr:row>
      <xdr:rowOff>33996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25123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9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163064</xdr:rowOff>
    </xdr:from>
    <xdr:to>
      <xdr:col>72</xdr:col>
      <xdr:colOff>38100</xdr:colOff>
      <xdr:row>99</xdr:row>
      <xdr:rowOff>93214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84341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164447</xdr:rowOff>
    </xdr:from>
    <xdr:to>
      <xdr:col>67</xdr:col>
      <xdr:colOff>101600</xdr:colOff>
      <xdr:row>99</xdr:row>
      <xdr:rowOff>94597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85724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総務費は、令和３年度に普通交付税の追加分を減債基金に積み立てたことにより、住民一人当たり前年度比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民生費は、令和３年度に子育て世帯への臨時特別給付金があったことにより、住民一人当たり前年度比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衛生費は、伊豆市伊豆の国市廃棄物処理施設組合負担金の減少により、住民一人当たり前年度比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44,204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商工費は、緊急経済対策事業やプレミアム商品券事業の実施により、住民一人当たり前年度比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財政調整基金については、残高の比率が増えているものの、令和２年度から令和３年度の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ポイントの増加に対して、令和３年度から令和４年度は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にとどまった。これは、決算剰余金の一部を公共施設等総合管理基金に積み立てたことによる。財政調整基金は、中期的な見通しのもとに決算剰余金を中心に積み立てるとともに、取り崩しを最小限とすること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公共施設等総合管理基金を積み立てたため、実質収支額及び実質単年度収支は減少している。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一般会計及び特別会計ともに赤字額は発生していない状況である。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一般会計については、繰越事業の一般財源の執行残が令和３年度に比べ少なかったこと、公共施設等総合管理基金を積み立てたことにより、黒字比率が減少した。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下水道事業会計については、国庫補助金未収額の減少や消費税還付額の増加による流動資産の減少により、黒字比率が減少した。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介護保険特別会計については、受給者の減少により、黒字比率が増加した。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ついては、国民健康保険保険給付費等交付金特別交付金特定健康診査等負担金の自主返還をしたこと、令和３年度に実施しなかった基金の積み立てを実施したことにより、黒字比率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なお、その他の会計における黒字比率は、概ね同一水準を維持している。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今後も計画的に事業を実施し、健全な財政運営に努める。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23949249</v>
      </c>
      <c r="BO4" s="449"/>
      <c r="BP4" s="449"/>
      <c r="BQ4" s="449"/>
      <c r="BR4" s="449"/>
      <c r="BS4" s="449"/>
      <c r="BT4" s="449"/>
      <c r="BU4" s="450"/>
      <c r="BV4" s="448">
        <v>26415000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8.8000000000000007</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22970981</v>
      </c>
      <c r="BO5" s="420"/>
      <c r="BP5" s="420"/>
      <c r="BQ5" s="420"/>
      <c r="BR5" s="420"/>
      <c r="BS5" s="420"/>
      <c r="BT5" s="420"/>
      <c r="BU5" s="421"/>
      <c r="BV5" s="419">
        <v>25127772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88.3</v>
      </c>
      <c r="CU5" s="417"/>
      <c r="CV5" s="417"/>
      <c r="CW5" s="417"/>
      <c r="CX5" s="417"/>
      <c r="CY5" s="417"/>
      <c r="CZ5" s="417"/>
      <c r="DA5" s="418"/>
      <c r="DB5" s="416">
        <v>83.7</v>
      </c>
      <c r="DC5" s="417"/>
      <c r="DD5" s="417"/>
      <c r="DE5" s="417"/>
      <c r="DF5" s="417"/>
      <c r="DG5" s="417"/>
      <c r="DH5" s="417"/>
      <c r="DI5" s="418"/>
    </row>
    <row r="6" spans="1:119" ht="18.75" customHeight="1" x14ac:dyDescent="0.2">
      <c r="A6" s="177"/>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978268</v>
      </c>
      <c r="BO6" s="420"/>
      <c r="BP6" s="420"/>
      <c r="BQ6" s="420"/>
      <c r="BR6" s="420"/>
      <c r="BS6" s="420"/>
      <c r="BT6" s="420"/>
      <c r="BU6" s="421"/>
      <c r="BV6" s="419">
        <v>1287228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90.3</v>
      </c>
      <c r="CU6" s="563"/>
      <c r="CV6" s="563"/>
      <c r="CW6" s="563"/>
      <c r="CX6" s="563"/>
      <c r="CY6" s="563"/>
      <c r="CZ6" s="563"/>
      <c r="DA6" s="564"/>
      <c r="DB6" s="562">
        <v>90.8</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77351</v>
      </c>
      <c r="BO7" s="420"/>
      <c r="BP7" s="420"/>
      <c r="BQ7" s="420"/>
      <c r="BR7" s="420"/>
      <c r="BS7" s="420"/>
      <c r="BT7" s="420"/>
      <c r="BU7" s="421"/>
      <c r="BV7" s="419">
        <v>182542</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12359464</v>
      </c>
      <c r="CU7" s="420"/>
      <c r="CV7" s="420"/>
      <c r="CW7" s="420"/>
      <c r="CX7" s="420"/>
      <c r="CY7" s="420"/>
      <c r="CZ7" s="420"/>
      <c r="DA7" s="421"/>
      <c r="DB7" s="419">
        <v>12607450</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900917</v>
      </c>
      <c r="BO8" s="420"/>
      <c r="BP8" s="420"/>
      <c r="BQ8" s="420"/>
      <c r="BR8" s="420"/>
      <c r="BS8" s="420"/>
      <c r="BT8" s="420"/>
      <c r="BU8" s="421"/>
      <c r="BV8" s="419">
        <v>1104686</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0.68</v>
      </c>
      <c r="DC8" s="523"/>
      <c r="DD8" s="523"/>
      <c r="DE8" s="523"/>
      <c r="DF8" s="523"/>
      <c r="DG8" s="523"/>
      <c r="DH8" s="523"/>
      <c r="DI8" s="524"/>
    </row>
    <row r="9" spans="1:119" ht="18.75" customHeight="1" thickBot="1" x14ac:dyDescent="0.25">
      <c r="A9" s="177"/>
      <c r="B9" s="551" t="s">
        <v>112</v>
      </c>
      <c r="C9" s="552"/>
      <c r="D9" s="552"/>
      <c r="E9" s="552"/>
      <c r="F9" s="552"/>
      <c r="G9" s="552"/>
      <c r="H9" s="552"/>
      <c r="I9" s="552"/>
      <c r="J9" s="552"/>
      <c r="K9" s="470"/>
      <c r="L9" s="553" t="s">
        <v>113</v>
      </c>
      <c r="M9" s="554"/>
      <c r="N9" s="554"/>
      <c r="O9" s="554"/>
      <c r="P9" s="554"/>
      <c r="Q9" s="555"/>
      <c r="R9" s="556">
        <v>46804</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-203769</v>
      </c>
      <c r="BO9" s="420"/>
      <c r="BP9" s="420"/>
      <c r="BQ9" s="420"/>
      <c r="BR9" s="420"/>
      <c r="BS9" s="420"/>
      <c r="BT9" s="420"/>
      <c r="BU9" s="421"/>
      <c r="BV9" s="419">
        <v>169115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12.8</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119</v>
      </c>
      <c r="M10" s="376"/>
      <c r="N10" s="376"/>
      <c r="O10" s="376"/>
      <c r="P10" s="376"/>
      <c r="Q10" s="377"/>
      <c r="R10" s="372">
        <v>48152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556702</v>
      </c>
      <c r="BO10" s="420"/>
      <c r="BP10" s="420"/>
      <c r="BQ10" s="420"/>
      <c r="BR10" s="420"/>
      <c r="BS10" s="420"/>
      <c r="BT10" s="420"/>
      <c r="BU10" s="421"/>
      <c r="BV10" s="419">
        <v>473079</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77"/>
      <c r="B12" s="525" t="s">
        <v>131</v>
      </c>
      <c r="C12" s="526"/>
      <c r="D12" s="526"/>
      <c r="E12" s="526"/>
      <c r="F12" s="526"/>
      <c r="G12" s="526"/>
      <c r="H12" s="526"/>
      <c r="I12" s="526"/>
      <c r="J12" s="526"/>
      <c r="K12" s="527"/>
      <c r="L12" s="534" t="s">
        <v>132</v>
      </c>
      <c r="M12" s="535"/>
      <c r="N12" s="535"/>
      <c r="O12" s="535"/>
      <c r="P12" s="535"/>
      <c r="Q12" s="536"/>
      <c r="R12" s="537">
        <v>47261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401920</v>
      </c>
      <c r="BO12" s="420"/>
      <c r="BP12" s="420"/>
      <c r="BQ12" s="420"/>
      <c r="BR12" s="420"/>
      <c r="BS12" s="420"/>
      <c r="BT12" s="420"/>
      <c r="BU12" s="421"/>
      <c r="BV12" s="419">
        <v>102221</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140</v>
      </c>
      <c r="N13" s="504"/>
      <c r="O13" s="504"/>
      <c r="P13" s="504"/>
      <c r="Q13" s="505"/>
      <c r="R13" s="506">
        <v>46592</v>
      </c>
      <c r="S13" s="507"/>
      <c r="T13" s="507"/>
      <c r="U13" s="507"/>
      <c r="V13" s="508"/>
      <c r="W13" s="509" t="s">
        <v>141</v>
      </c>
      <c r="X13" s="405"/>
      <c r="Y13" s="405"/>
      <c r="Z13" s="405"/>
      <c r="AA13" s="405"/>
      <c r="AB13" s="406"/>
      <c r="AC13" s="372">
        <v>1364</v>
      </c>
      <c r="AD13" s="373"/>
      <c r="AE13" s="373"/>
      <c r="AF13" s="373"/>
      <c r="AG13" s="374"/>
      <c r="AH13" s="372">
        <v>1433</v>
      </c>
      <c r="AI13" s="373"/>
      <c r="AJ13" s="373"/>
      <c r="AK13" s="373"/>
      <c r="AL13" s="432"/>
      <c r="AM13" s="476" t="s">
        <v>142</v>
      </c>
      <c r="AN13" s="376"/>
      <c r="AO13" s="376"/>
      <c r="AP13" s="376"/>
      <c r="AQ13" s="376"/>
      <c r="AR13" s="376"/>
      <c r="AS13" s="376"/>
      <c r="AT13" s="377"/>
      <c r="AU13" s="477" t="s">
        <v>116</v>
      </c>
      <c r="AV13" s="478"/>
      <c r="AW13" s="478"/>
      <c r="AX13" s="478"/>
      <c r="AY13" s="433" t="s">
        <v>143</v>
      </c>
      <c r="AZ13" s="434"/>
      <c r="BA13" s="434"/>
      <c r="BB13" s="434"/>
      <c r="BC13" s="434"/>
      <c r="BD13" s="434"/>
      <c r="BE13" s="434"/>
      <c r="BF13" s="434"/>
      <c r="BG13" s="434"/>
      <c r="BH13" s="434"/>
      <c r="BI13" s="434"/>
      <c r="BJ13" s="434"/>
      <c r="BK13" s="434"/>
      <c r="BL13" s="434"/>
      <c r="BM13" s="435"/>
      <c r="BN13" s="419">
        <v>-48987</v>
      </c>
      <c r="BO13" s="420"/>
      <c r="BP13" s="420"/>
      <c r="BQ13" s="420"/>
      <c r="BR13" s="420"/>
      <c r="BS13" s="420"/>
      <c r="BT13" s="420"/>
      <c r="BU13" s="421"/>
      <c r="BV13" s="419">
        <v>539973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7.1</v>
      </c>
      <c r="CU13" s="417"/>
      <c r="CV13" s="417"/>
      <c r="CW13" s="417"/>
      <c r="CX13" s="417"/>
      <c r="CY13" s="417"/>
      <c r="CZ13" s="417"/>
      <c r="DA13" s="418"/>
      <c r="DB13" s="416">
        <v>6.8</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145</v>
      </c>
      <c r="M14" s="546"/>
      <c r="N14" s="546"/>
      <c r="O14" s="546"/>
      <c r="P14" s="546"/>
      <c r="Q14" s="547"/>
      <c r="R14" s="506">
        <v>47583</v>
      </c>
      <c r="S14" s="507"/>
      <c r="T14" s="507"/>
      <c r="U14" s="507"/>
      <c r="V14" s="508"/>
      <c r="W14" s="510"/>
      <c r="X14" s="408"/>
      <c r="Y14" s="408"/>
      <c r="Z14" s="408"/>
      <c r="AA14" s="408"/>
      <c r="AB14" s="409"/>
      <c r="AC14" s="499">
        <v>6.2</v>
      </c>
      <c r="AD14" s="500"/>
      <c r="AE14" s="500"/>
      <c r="AF14" s="500"/>
      <c r="AG14" s="501"/>
      <c r="AH14" s="499">
        <v>6.1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36.700000000000003</v>
      </c>
      <c r="CU14" s="517"/>
      <c r="CV14" s="517"/>
      <c r="CW14" s="517"/>
      <c r="CX14" s="517"/>
      <c r="CY14" s="517"/>
      <c r="CZ14" s="517"/>
      <c r="DA14" s="518"/>
      <c r="DB14" s="516">
        <v>40.299999999999997</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147</v>
      </c>
      <c r="N15" s="504"/>
      <c r="O15" s="504"/>
      <c r="P15" s="504"/>
      <c r="Q15" s="505"/>
      <c r="R15" s="506">
        <v>46969</v>
      </c>
      <c r="S15" s="507"/>
      <c r="T15" s="507"/>
      <c r="U15" s="507"/>
      <c r="V15" s="508"/>
      <c r="W15" s="509" t="s">
        <v>148</v>
      </c>
      <c r="X15" s="405"/>
      <c r="Y15" s="405"/>
      <c r="Z15" s="405"/>
      <c r="AA15" s="405"/>
      <c r="AB15" s="406"/>
      <c r="AC15" s="372">
        <v>5614</v>
      </c>
      <c r="AD15" s="373"/>
      <c r="AE15" s="373"/>
      <c r="AF15" s="373"/>
      <c r="AG15" s="374"/>
      <c r="AH15" s="372">
        <v>6043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6459159</v>
      </c>
      <c r="BO15" s="449"/>
      <c r="BP15" s="449"/>
      <c r="BQ15" s="449"/>
      <c r="BR15" s="449"/>
      <c r="BS15" s="449"/>
      <c r="BT15" s="449"/>
      <c r="BU15" s="450"/>
      <c r="BV15" s="448">
        <v>6293367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25.3</v>
      </c>
      <c r="AD16" s="500"/>
      <c r="AE16" s="500"/>
      <c r="AF16" s="500"/>
      <c r="AG16" s="501"/>
      <c r="AH16" s="499">
        <v>25.8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10355453</v>
      </c>
      <c r="BO16" s="420"/>
      <c r="BP16" s="420"/>
      <c r="BQ16" s="420"/>
      <c r="BR16" s="420"/>
      <c r="BS16" s="420"/>
      <c r="BT16" s="420"/>
      <c r="BU16" s="421"/>
      <c r="BV16" s="419">
        <v>9922564</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154</v>
      </c>
      <c r="N17" s="513"/>
      <c r="O17" s="513"/>
      <c r="P17" s="513"/>
      <c r="Q17" s="514"/>
      <c r="R17" s="496" t="s">
        <v>155</v>
      </c>
      <c r="S17" s="497"/>
      <c r="T17" s="497"/>
      <c r="U17" s="497"/>
      <c r="V17" s="498"/>
      <c r="W17" s="509" t="s">
        <v>156</v>
      </c>
      <c r="X17" s="405"/>
      <c r="Y17" s="405"/>
      <c r="Z17" s="405"/>
      <c r="AA17" s="405"/>
      <c r="AB17" s="406"/>
      <c r="AC17" s="372">
        <v>15169</v>
      </c>
      <c r="AD17" s="373"/>
      <c r="AE17" s="373"/>
      <c r="AF17" s="373"/>
      <c r="AG17" s="374"/>
      <c r="AH17" s="372">
        <v>15925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8175673</v>
      </c>
      <c r="BO17" s="420"/>
      <c r="BP17" s="420"/>
      <c r="BQ17" s="420"/>
      <c r="BR17" s="420"/>
      <c r="BS17" s="420"/>
      <c r="BT17" s="420"/>
      <c r="BU17" s="421"/>
      <c r="BV17" s="419">
        <v>7959624</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158</v>
      </c>
      <c r="C18" s="470"/>
      <c r="D18" s="470"/>
      <c r="E18" s="471"/>
      <c r="F18" s="471"/>
      <c r="G18" s="471"/>
      <c r="H18" s="471"/>
      <c r="I18" s="471"/>
      <c r="J18" s="471"/>
      <c r="K18" s="471"/>
      <c r="L18" s="472">
        <v>94.62</v>
      </c>
      <c r="M18" s="472"/>
      <c r="N18" s="472"/>
      <c r="O18" s="472"/>
      <c r="P18" s="472"/>
      <c r="Q18" s="472"/>
      <c r="R18" s="473"/>
      <c r="S18" s="473"/>
      <c r="T18" s="473"/>
      <c r="U18" s="473"/>
      <c r="V18" s="474"/>
      <c r="W18" s="490"/>
      <c r="X18" s="491"/>
      <c r="Y18" s="491"/>
      <c r="Z18" s="491"/>
      <c r="AA18" s="491"/>
      <c r="AB18" s="515"/>
      <c r="AC18" s="389">
        <v>68.5</v>
      </c>
      <c r="AD18" s="390"/>
      <c r="AE18" s="390"/>
      <c r="AF18" s="390"/>
      <c r="AG18" s="475"/>
      <c r="AH18" s="389">
        <v>68.099999999999994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11325697</v>
      </c>
      <c r="BO18" s="420"/>
      <c r="BP18" s="420"/>
      <c r="BQ18" s="420"/>
      <c r="BR18" s="420"/>
      <c r="BS18" s="420"/>
      <c r="BT18" s="420"/>
      <c r="BU18" s="421"/>
      <c r="BV18" s="419">
        <v>10936888</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160</v>
      </c>
      <c r="C19" s="470"/>
      <c r="D19" s="470"/>
      <c r="E19" s="471"/>
      <c r="F19" s="471"/>
      <c r="G19" s="471"/>
      <c r="H19" s="471"/>
      <c r="I19" s="471"/>
      <c r="J19" s="471"/>
      <c r="K19" s="471"/>
      <c r="L19" s="479">
        <v>495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15950290</v>
      </c>
      <c r="BO19" s="420"/>
      <c r="BP19" s="420"/>
      <c r="BQ19" s="420"/>
      <c r="BR19" s="420"/>
      <c r="BS19" s="420"/>
      <c r="BT19" s="420"/>
      <c r="BU19" s="421"/>
      <c r="BV19" s="419">
        <v>15508101</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162</v>
      </c>
      <c r="C20" s="470"/>
      <c r="D20" s="470"/>
      <c r="E20" s="471"/>
      <c r="F20" s="471"/>
      <c r="G20" s="471"/>
      <c r="H20" s="471"/>
      <c r="I20" s="471"/>
      <c r="J20" s="471"/>
      <c r="K20" s="471"/>
      <c r="L20" s="479">
        <v>19085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27306522</v>
      </c>
      <c r="BO22" s="449"/>
      <c r="BP22" s="449"/>
      <c r="BQ22" s="449"/>
      <c r="BR22" s="449"/>
      <c r="BS22" s="449"/>
      <c r="BT22" s="449"/>
      <c r="BU22" s="450"/>
      <c r="BV22" s="448">
        <v>26874110</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21525612</v>
      </c>
      <c r="BO23" s="420"/>
      <c r="BP23" s="420"/>
      <c r="BQ23" s="420"/>
      <c r="BR23" s="420"/>
      <c r="BS23" s="420"/>
      <c r="BT23" s="420"/>
      <c r="BU23" s="421"/>
      <c r="BV23" s="419">
        <v>20937004</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172</v>
      </c>
      <c r="F24" s="376"/>
      <c r="G24" s="376"/>
      <c r="H24" s="376"/>
      <c r="I24" s="376"/>
      <c r="J24" s="376"/>
      <c r="K24" s="377"/>
      <c r="L24" s="372">
        <v>1</v>
      </c>
      <c r="M24" s="373"/>
      <c r="N24" s="373"/>
      <c r="O24" s="373"/>
      <c r="P24" s="374"/>
      <c r="Q24" s="372">
        <v>8000</v>
      </c>
      <c r="R24" s="373"/>
      <c r="S24" s="373"/>
      <c r="T24" s="373"/>
      <c r="U24" s="373"/>
      <c r="V24" s="374"/>
      <c r="W24" s="462"/>
      <c r="X24" s="399"/>
      <c r="Y24" s="400"/>
      <c r="Z24" s="375" t="s">
        <v>173</v>
      </c>
      <c r="AA24" s="376"/>
      <c r="AB24" s="376"/>
      <c r="AC24" s="376"/>
      <c r="AD24" s="376"/>
      <c r="AE24" s="376"/>
      <c r="AF24" s="376"/>
      <c r="AG24" s="377"/>
      <c r="AH24" s="372">
        <v>325</v>
      </c>
      <c r="AI24" s="373"/>
      <c r="AJ24" s="373"/>
      <c r="AK24" s="373"/>
      <c r="AL24" s="374"/>
      <c r="AM24" s="372">
        <v>994825</v>
      </c>
      <c r="AN24" s="373"/>
      <c r="AO24" s="373"/>
      <c r="AP24" s="373"/>
      <c r="AQ24" s="373"/>
      <c r="AR24" s="374"/>
      <c r="AS24" s="372">
        <v>3061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17578787</v>
      </c>
      <c r="BO24" s="420"/>
      <c r="BP24" s="420"/>
      <c r="BQ24" s="420"/>
      <c r="BR24" s="420"/>
      <c r="BS24" s="420"/>
      <c r="BT24" s="420"/>
      <c r="BU24" s="421"/>
      <c r="BV24" s="419">
        <v>16518101</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175</v>
      </c>
      <c r="F25" s="376"/>
      <c r="G25" s="376"/>
      <c r="H25" s="376"/>
      <c r="I25" s="376"/>
      <c r="J25" s="376"/>
      <c r="K25" s="377"/>
      <c r="L25" s="372">
        <v>1</v>
      </c>
      <c r="M25" s="373"/>
      <c r="N25" s="373"/>
      <c r="O25" s="373"/>
      <c r="P25" s="374"/>
      <c r="Q25" s="372">
        <v>6600</v>
      </c>
      <c r="R25" s="373"/>
      <c r="S25" s="373"/>
      <c r="T25" s="373"/>
      <c r="U25" s="373"/>
      <c r="V25" s="374"/>
      <c r="W25" s="462"/>
      <c r="X25" s="399"/>
      <c r="Y25" s="400"/>
      <c r="Z25" s="375" t="s">
        <v>176</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823623</v>
      </c>
      <c r="BO25" s="449"/>
      <c r="BP25" s="449"/>
      <c r="BQ25" s="449"/>
      <c r="BR25" s="449"/>
      <c r="BS25" s="449"/>
      <c r="BT25" s="449"/>
      <c r="BU25" s="450"/>
      <c r="BV25" s="448">
        <v>926937</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178</v>
      </c>
      <c r="F26" s="376"/>
      <c r="G26" s="376"/>
      <c r="H26" s="376"/>
      <c r="I26" s="376"/>
      <c r="J26" s="376"/>
      <c r="K26" s="377"/>
      <c r="L26" s="372">
        <v>1</v>
      </c>
      <c r="M26" s="373"/>
      <c r="N26" s="373"/>
      <c r="O26" s="373"/>
      <c r="P26" s="374"/>
      <c r="Q26" s="372">
        <v>6000</v>
      </c>
      <c r="R26" s="373"/>
      <c r="S26" s="373"/>
      <c r="T26" s="373"/>
      <c r="U26" s="373"/>
      <c r="V26" s="374"/>
      <c r="W26" s="462"/>
      <c r="X26" s="399"/>
      <c r="Y26" s="400"/>
      <c r="Z26" s="375" t="s">
        <v>179</v>
      </c>
      <c r="AA26" s="430"/>
      <c r="AB26" s="430"/>
      <c r="AC26" s="430"/>
      <c r="AD26" s="430"/>
      <c r="AE26" s="430"/>
      <c r="AF26" s="430"/>
      <c r="AG26" s="431"/>
      <c r="AH26" s="372">
        <v>1</v>
      </c>
      <c r="AI26" s="373"/>
      <c r="AJ26" s="373"/>
      <c r="AK26" s="373"/>
      <c r="AL26" s="374"/>
      <c r="AM26" s="372" t="s">
        <v>180</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182</v>
      </c>
      <c r="F27" s="376"/>
      <c r="G27" s="376"/>
      <c r="H27" s="376"/>
      <c r="I27" s="376"/>
      <c r="J27" s="376"/>
      <c r="K27" s="377"/>
      <c r="L27" s="372">
        <v>1</v>
      </c>
      <c r="M27" s="373"/>
      <c r="N27" s="373"/>
      <c r="O27" s="373"/>
      <c r="P27" s="374"/>
      <c r="Q27" s="372">
        <v>3630</v>
      </c>
      <c r="R27" s="373"/>
      <c r="S27" s="373"/>
      <c r="T27" s="373"/>
      <c r="U27" s="373"/>
      <c r="V27" s="374"/>
      <c r="W27" s="462"/>
      <c r="X27" s="399"/>
      <c r="Y27" s="400"/>
      <c r="Z27" s="375" t="s">
        <v>183</v>
      </c>
      <c r="AA27" s="376"/>
      <c r="AB27" s="376"/>
      <c r="AC27" s="376"/>
      <c r="AD27" s="376"/>
      <c r="AE27" s="376"/>
      <c r="AF27" s="376"/>
      <c r="AG27" s="377"/>
      <c r="AH27" s="372">
        <v>31</v>
      </c>
      <c r="AI27" s="373"/>
      <c r="AJ27" s="373"/>
      <c r="AK27" s="373"/>
      <c r="AL27" s="374"/>
      <c r="AM27" s="372">
        <v>89776</v>
      </c>
      <c r="AN27" s="373"/>
      <c r="AO27" s="373"/>
      <c r="AP27" s="373"/>
      <c r="AQ27" s="373"/>
      <c r="AR27" s="374"/>
      <c r="AS27" s="372">
        <v>2896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101372</v>
      </c>
      <c r="BO27" s="454"/>
      <c r="BP27" s="454"/>
      <c r="BQ27" s="454"/>
      <c r="BR27" s="454"/>
      <c r="BS27" s="454"/>
      <c r="BT27" s="454"/>
      <c r="BU27" s="455"/>
      <c r="BV27" s="453">
        <v>101359</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185</v>
      </c>
      <c r="F28" s="376"/>
      <c r="G28" s="376"/>
      <c r="H28" s="376"/>
      <c r="I28" s="376"/>
      <c r="J28" s="376"/>
      <c r="K28" s="377"/>
      <c r="L28" s="372">
        <v>1</v>
      </c>
      <c r="M28" s="373"/>
      <c r="N28" s="373"/>
      <c r="O28" s="373"/>
      <c r="P28" s="374"/>
      <c r="Q28" s="372">
        <v>3240</v>
      </c>
      <c r="R28" s="373"/>
      <c r="S28" s="373"/>
      <c r="T28" s="373"/>
      <c r="U28" s="373"/>
      <c r="V28" s="374"/>
      <c r="W28" s="462"/>
      <c r="X28" s="399"/>
      <c r="Y28" s="400"/>
      <c r="Z28" s="375" t="s">
        <v>186</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3353955</v>
      </c>
      <c r="BO28" s="449"/>
      <c r="BP28" s="449"/>
      <c r="BQ28" s="449"/>
      <c r="BR28" s="449"/>
      <c r="BS28" s="449"/>
      <c r="BT28" s="449"/>
      <c r="BU28" s="450"/>
      <c r="BV28" s="448">
        <v>3199173</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188</v>
      </c>
      <c r="F29" s="376"/>
      <c r="G29" s="376"/>
      <c r="H29" s="376"/>
      <c r="I29" s="376"/>
      <c r="J29" s="376"/>
      <c r="K29" s="377"/>
      <c r="L29" s="372">
        <v>15</v>
      </c>
      <c r="M29" s="373"/>
      <c r="N29" s="373"/>
      <c r="O29" s="373"/>
      <c r="P29" s="374"/>
      <c r="Q29" s="372">
        <v>3000</v>
      </c>
      <c r="R29" s="373"/>
      <c r="S29" s="373"/>
      <c r="T29" s="373"/>
      <c r="U29" s="373"/>
      <c r="V29" s="374"/>
      <c r="W29" s="463"/>
      <c r="X29" s="464"/>
      <c r="Y29" s="465"/>
      <c r="Z29" s="375" t="s">
        <v>189</v>
      </c>
      <c r="AA29" s="376"/>
      <c r="AB29" s="376"/>
      <c r="AC29" s="376"/>
      <c r="AD29" s="376"/>
      <c r="AE29" s="376"/>
      <c r="AF29" s="376"/>
      <c r="AG29" s="377"/>
      <c r="AH29" s="372">
        <v>356</v>
      </c>
      <c r="AI29" s="373"/>
      <c r="AJ29" s="373"/>
      <c r="AK29" s="373"/>
      <c r="AL29" s="374"/>
      <c r="AM29" s="372">
        <v>1084601</v>
      </c>
      <c r="AN29" s="373"/>
      <c r="AO29" s="373"/>
      <c r="AP29" s="373"/>
      <c r="AQ29" s="373"/>
      <c r="AR29" s="374"/>
      <c r="AS29" s="372">
        <v>3047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636178</v>
      </c>
      <c r="BO29" s="420"/>
      <c r="BP29" s="420"/>
      <c r="BQ29" s="420"/>
      <c r="BR29" s="420"/>
      <c r="BS29" s="420"/>
      <c r="BT29" s="420"/>
      <c r="BU29" s="421"/>
      <c r="BV29" s="419">
        <v>627486</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4183305</v>
      </c>
      <c r="BO30" s="454"/>
      <c r="BP30" s="454"/>
      <c r="BQ30" s="454"/>
      <c r="BR30" s="454"/>
      <c r="BS30" s="454"/>
      <c r="BT30" s="454"/>
      <c r="BU30" s="455"/>
      <c r="BV30" s="453">
        <v>3670294</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198</v>
      </c>
      <c r="D33" s="371"/>
      <c r="E33" s="370" t="s">
        <v>199</v>
      </c>
      <c r="F33" s="370"/>
      <c r="G33" s="370"/>
      <c r="H33" s="370"/>
      <c r="I33" s="370"/>
      <c r="J33" s="370"/>
      <c r="K33" s="370"/>
      <c r="L33" s="370"/>
      <c r="M33" s="370"/>
      <c r="N33" s="370"/>
      <c r="O33" s="370"/>
      <c r="P33" s="370"/>
      <c r="Q33" s="370"/>
      <c r="R33" s="370"/>
      <c r="S33" s="370"/>
      <c r="T33" s="202"/>
      <c r="U33" s="371" t="s">
        <v>198</v>
      </c>
      <c r="V33" s="371"/>
      <c r="W33" s="370" t="s">
        <v>199</v>
      </c>
      <c r="X33" s="370"/>
      <c r="Y33" s="370"/>
      <c r="Z33" s="370"/>
      <c r="AA33" s="370"/>
      <c r="AB33" s="370"/>
      <c r="AC33" s="370"/>
      <c r="AD33" s="370"/>
      <c r="AE33" s="370"/>
      <c r="AF33" s="370"/>
      <c r="AG33" s="370"/>
      <c r="AH33" s="370"/>
      <c r="AI33" s="370"/>
      <c r="AJ33" s="370"/>
      <c r="AK33" s="370"/>
      <c r="AL33" s="202"/>
      <c r="AM33" s="371" t="s">
        <v>198</v>
      </c>
      <c r="AN33" s="371"/>
      <c r="AO33" s="370" t="s">
        <v>199</v>
      </c>
      <c r="AP33" s="370"/>
      <c r="AQ33" s="370"/>
      <c r="AR33" s="370"/>
      <c r="AS33" s="370"/>
      <c r="AT33" s="370"/>
      <c r="AU33" s="370"/>
      <c r="AV33" s="370"/>
      <c r="AW33" s="370"/>
      <c r="AX33" s="370"/>
      <c r="AY33" s="370"/>
      <c r="AZ33" s="370"/>
      <c r="BA33" s="370"/>
      <c r="BB33" s="370"/>
      <c r="BC33" s="370"/>
      <c r="BD33" s="203"/>
      <c r="BE33" s="370" t="s">
        <v>200</v>
      </c>
      <c r="BF33" s="370"/>
      <c r="BG33" s="370" t="s">
        <v>201</v>
      </c>
      <c r="BH33" s="370"/>
      <c r="BI33" s="370"/>
      <c r="BJ33" s="370"/>
      <c r="BK33" s="370"/>
      <c r="BL33" s="370"/>
      <c r="BM33" s="370"/>
      <c r="BN33" s="370"/>
      <c r="BO33" s="370"/>
      <c r="BP33" s="370"/>
      <c r="BQ33" s="370"/>
      <c r="BR33" s="370"/>
      <c r="BS33" s="370"/>
      <c r="BT33" s="370"/>
      <c r="BU33" s="370"/>
      <c r="BV33" s="203"/>
      <c r="BW33" s="371" t="s">
        <v>200</v>
      </c>
      <c r="BX33" s="371"/>
      <c r="BY33" s="370" t="s">
        <v>202</v>
      </c>
      <c r="BZ33" s="370"/>
      <c r="CA33" s="370"/>
      <c r="CB33" s="370"/>
      <c r="CC33" s="370"/>
      <c r="CD33" s="370"/>
      <c r="CE33" s="370"/>
      <c r="CF33" s="370"/>
      <c r="CG33" s="370"/>
      <c r="CH33" s="370"/>
      <c r="CI33" s="370"/>
      <c r="CJ33" s="370"/>
      <c r="CK33" s="370"/>
      <c r="CL33" s="370"/>
      <c r="CM33" s="370"/>
      <c r="CN33" s="202"/>
      <c r="CO33" s="371" t="s">
        <v>198</v>
      </c>
      <c r="CP33" s="371"/>
      <c r="CQ33" s="370" t="s">
        <v>203</v>
      </c>
      <c r="CR33" s="370"/>
      <c r="CS33" s="370"/>
      <c r="CT33" s="370"/>
      <c r="CU33" s="370"/>
      <c r="CV33" s="370"/>
      <c r="CW33" s="370"/>
      <c r="CX33" s="370"/>
      <c r="CY33" s="370"/>
      <c r="CZ33" s="370"/>
      <c r="DA33" s="370"/>
      <c r="DB33" s="370"/>
      <c r="DC33" s="370"/>
      <c r="DD33" s="370"/>
      <c r="DE33" s="370"/>
      <c r="DF33" s="202"/>
      <c r="DG33" s="369" t="s">
        <v>204</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静岡県市町総合事務組合</v>
      </c>
      <c r="BZ34" s="368"/>
      <c r="CA34" s="368"/>
      <c r="CB34" s="368"/>
      <c r="CC34" s="368"/>
      <c r="CD34" s="368"/>
      <c r="CE34" s="368"/>
      <c r="CF34" s="368"/>
      <c r="CG34" s="368"/>
      <c r="CH34" s="368"/>
      <c r="CI34" s="368"/>
      <c r="CJ34" s="368"/>
      <c r="CK34" s="368"/>
      <c r="CL34" s="368"/>
      <c r="CM34" s="368"/>
      <c r="CN34" s="177"/>
      <c r="CO34" s="367">
        <f>IF(CQ34="","",MAX(C34:D43,U34:V43,AM34:AN43,BE34:BF43,BW34:BX43)+1)</f>
        <v>16</v>
      </c>
      <c r="CP34" s="367"/>
      <c r="CQ34" s="368" t="str">
        <f>IF('各会計、関係団体の財政状況及び健全化判断比率'!BS7="","",'各会計、関係団体の財政状況及び健全化判断比率'!BS7)</f>
        <v>伊豆の国市土地開発公社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楠木及び天野揚水場管理特別会計</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駿豆学園管理組合</v>
      </c>
      <c r="BZ35" s="368"/>
      <c r="CA35" s="368"/>
      <c r="CB35" s="368"/>
      <c r="CC35" s="368"/>
      <c r="CD35" s="368"/>
      <c r="CE35" s="368"/>
      <c r="CF35" s="368"/>
      <c r="CG35" s="368"/>
      <c r="CH35" s="368"/>
      <c r="CI35" s="368"/>
      <c r="CJ35" s="368"/>
      <c r="CK35" s="368"/>
      <c r="CL35" s="368"/>
      <c r="CM35" s="368"/>
      <c r="CN35" s="177"/>
      <c r="CO35" s="367">
        <f t="shared" ref="CO35:CO43" si="3">IF(CQ35="","",CO34+1)</f>
        <v>17</v>
      </c>
      <c r="CP35" s="367"/>
      <c r="CQ35" s="368" t="str">
        <f>IF('各会計、関係団体の財政状況及び健全化判断比率'!BS8="","",'各会計、関係団体の財政状況及び健全化判断比率'!BS8)</f>
        <v>大仁まごころ市場</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駿東伊豆消防組合</v>
      </c>
      <c r="BZ36" s="368"/>
      <c r="CA36" s="368"/>
      <c r="CB36" s="368"/>
      <c r="CC36" s="368"/>
      <c r="CD36" s="368"/>
      <c r="CE36" s="368"/>
      <c r="CF36" s="368"/>
      <c r="CG36" s="368"/>
      <c r="CH36" s="368"/>
      <c r="CI36" s="368"/>
      <c r="CJ36" s="368"/>
      <c r="CK36" s="368"/>
      <c r="CL36" s="368"/>
      <c r="CM36" s="368"/>
      <c r="CN36" s="177"/>
      <c r="CO36" s="367">
        <f t="shared" si="3"/>
        <v>18</v>
      </c>
      <c r="CP36" s="367"/>
      <c r="CQ36" s="368" t="str">
        <f>IF('各会計、関係団体の財政状況及び健全化判断比率'!BS9="","",'各会計、関係団体の財政状況及び健全化判断比率'!BS9)</f>
        <v>伊豆保健医療センター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静岡県後期高齢者医療広域連合</v>
      </c>
      <c r="BZ37" s="368"/>
      <c r="CA37" s="368"/>
      <c r="CB37" s="368"/>
      <c r="CC37" s="368"/>
      <c r="CD37" s="368"/>
      <c r="CE37" s="368"/>
      <c r="CF37" s="368"/>
      <c r="CG37" s="368"/>
      <c r="CH37" s="368"/>
      <c r="CI37" s="368"/>
      <c r="CJ37" s="368"/>
      <c r="CK37" s="368"/>
      <c r="CL37" s="368"/>
      <c r="CM37" s="368"/>
      <c r="CN37" s="177"/>
      <c r="CO37" s="367">
        <f t="shared" si="3"/>
        <v>19</v>
      </c>
      <c r="CP37" s="367"/>
      <c r="CQ37" s="368" t="str">
        <f>IF('各会計、関係団体の財政状況及び健全化判断比率'!BS10="","",'各会計、関係団体の財政状況及び健全化判断比率'!BS10)</f>
        <v>FM伊豆の国</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静岡県後期高齢者医療広域連合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13</v>
      </c>
      <c r="BX39" s="367"/>
      <c r="BY39" s="368" t="str">
        <f>IF('各会計、関係団体の財政状況及び健全化判断比率'!B73="","",'各会計、関係団体の財政状況及び健全化判断比率'!B73)</f>
        <v>静岡地方税滞納整理機構</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14</v>
      </c>
      <c r="BX40" s="367"/>
      <c r="BY40" s="368" t="str">
        <f>IF('各会計、関係団体の財政状況及び健全化判断比率'!B74="","",'各会計、関係団体の財政状況及び健全化判断比率'!B74)</f>
        <v>伊豆市伊豆の国市廃棄物処理施設組合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15</v>
      </c>
      <c r="BX41" s="367"/>
      <c r="BY41" s="368" t="str">
        <f>IF('各会計、関係団体の財政状況及び健全化判断比率'!B75="","",'各会計、関係団体の財政状況及び健全化判断比率'!B75)</f>
        <v>三島市外五ヶ市町箱根山組合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W1U4t3HDwZQ7YFJO1PX8U7dgLfVTZeAFjbZac7tw32O6x5TiT+OQenpEoJbkw8DsaPsH9pga54T/kE7IQVWcA==" saltValue="Ij8KyRFOxeVZIvgl0l+w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572</v>
      </c>
      <c r="D34" s="1151"/>
      <c r="E34" s="1152"/>
      <c r="F34" s="32">
        <v>5.93</v>
      </c>
      <c r="G34" s="33">
        <v>6.23</v>
      </c>
      <c r="H34" s="33">
        <v>7.75</v>
      </c>
      <c r="I34" s="33">
        <v>8.74</v>
      </c>
      <c r="J34" s="34">
        <v>7.27</v>
      </c>
      <c r="K34" s="22"/>
      <c r="L34" s="22"/>
      <c r="M34" s="22"/>
      <c r="N34" s="22"/>
      <c r="O34" s="22"/>
      <c r="P34" s="22"/>
    </row>
    <row r="35" spans="1:16" ht="39" customHeight="1" x14ac:dyDescent="0.2">
      <c r="A35" s="22"/>
      <c r="B35" s="35"/>
      <c r="C35" s="1145" t="s">
        <v>573</v>
      </c>
      <c r="D35" s="1146"/>
      <c r="E35" s="1147"/>
      <c r="F35" s="36" t="s">
        <v>522</v>
      </c>
      <c r="G35" s="37" t="s">
        <v>522</v>
      </c>
      <c r="H35" s="37">
        <v>6.37</v>
      </c>
      <c r="I35" s="37">
        <v>5.65</v>
      </c>
      <c r="J35" s="38">
        <v>5.6</v>
      </c>
      <c r="K35" s="22"/>
      <c r="L35" s="22"/>
      <c r="M35" s="22"/>
      <c r="N35" s="22"/>
      <c r="O35" s="22"/>
      <c r="P35" s="22"/>
    </row>
    <row r="36" spans="1:16" ht="39" customHeight="1" x14ac:dyDescent="0.2">
      <c r="A36" s="22"/>
      <c r="B36" s="35"/>
      <c r="C36" s="1145" t="s">
        <v>574</v>
      </c>
      <c r="D36" s="1146"/>
      <c r="E36" s="1147"/>
      <c r="F36" s="36" t="s">
        <v>522</v>
      </c>
      <c r="G36" s="37" t="s">
        <v>522</v>
      </c>
      <c r="H36" s="37">
        <v>1.52</v>
      </c>
      <c r="I36" s="37">
        <v>3.4</v>
      </c>
      <c r="J36" s="38">
        <v>3.18</v>
      </c>
      <c r="K36" s="22"/>
      <c r="L36" s="22"/>
      <c r="M36" s="22"/>
      <c r="N36" s="22"/>
      <c r="O36" s="22"/>
      <c r="P36" s="22"/>
    </row>
    <row r="37" spans="1:16" ht="39" customHeight="1" x14ac:dyDescent="0.2">
      <c r="A37" s="22"/>
      <c r="B37" s="35"/>
      <c r="C37" s="1145" t="s">
        <v>575</v>
      </c>
      <c r="D37" s="1146"/>
      <c r="E37" s="1147"/>
      <c r="F37" s="36">
        <v>1.17</v>
      </c>
      <c r="G37" s="37">
        <v>1.1200000000000001</v>
      </c>
      <c r="H37" s="37">
        <v>0.83</v>
      </c>
      <c r="I37" s="37">
        <v>0.43</v>
      </c>
      <c r="J37" s="38">
        <v>0.78</v>
      </c>
      <c r="K37" s="22"/>
      <c r="L37" s="22"/>
      <c r="M37" s="22"/>
      <c r="N37" s="22"/>
      <c r="O37" s="22"/>
      <c r="P37" s="22"/>
    </row>
    <row r="38" spans="1:16" ht="39" customHeight="1" x14ac:dyDescent="0.2">
      <c r="A38" s="22"/>
      <c r="B38" s="35"/>
      <c r="C38" s="1145" t="s">
        <v>576</v>
      </c>
      <c r="D38" s="1146"/>
      <c r="E38" s="1147"/>
      <c r="F38" s="36">
        <v>1.5</v>
      </c>
      <c r="G38" s="37">
        <v>0.21</v>
      </c>
      <c r="H38" s="37">
        <v>0.39</v>
      </c>
      <c r="I38" s="37">
        <v>0.3</v>
      </c>
      <c r="J38" s="38">
        <v>0.03</v>
      </c>
      <c r="K38" s="22"/>
      <c r="L38" s="22"/>
      <c r="M38" s="22"/>
      <c r="N38" s="22"/>
      <c r="O38" s="22"/>
      <c r="P38" s="22"/>
    </row>
    <row r="39" spans="1:16" ht="39" customHeight="1" x14ac:dyDescent="0.2">
      <c r="A39" s="22"/>
      <c r="B39" s="35"/>
      <c r="C39" s="1145" t="s">
        <v>577</v>
      </c>
      <c r="D39" s="1146"/>
      <c r="E39" s="1147"/>
      <c r="F39" s="36">
        <v>0.01</v>
      </c>
      <c r="G39" s="37">
        <v>0.01</v>
      </c>
      <c r="H39" s="37">
        <v>0.02</v>
      </c>
      <c r="I39" s="37">
        <v>0.01</v>
      </c>
      <c r="J39" s="38">
        <v>0.01</v>
      </c>
      <c r="K39" s="22"/>
      <c r="L39" s="22"/>
      <c r="M39" s="22"/>
      <c r="N39" s="22"/>
      <c r="O39" s="22"/>
      <c r="P39" s="22"/>
    </row>
    <row r="40" spans="1:16" ht="39" customHeight="1" x14ac:dyDescent="0.2">
      <c r="A40" s="22"/>
      <c r="B40" s="35"/>
      <c r="C40" s="1145" t="s">
        <v>578</v>
      </c>
      <c r="D40" s="1146"/>
      <c r="E40" s="1147"/>
      <c r="F40" s="36">
        <v>0.01</v>
      </c>
      <c r="G40" s="37">
        <v>0</v>
      </c>
      <c r="H40" s="37">
        <v>0.01</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580</v>
      </c>
      <c r="D43" s="1149"/>
      <c r="E43" s="1150"/>
      <c r="F43" s="41">
        <v>7.77</v>
      </c>
      <c r="G43" s="42">
        <v>8.5500000000000007</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row r="50" s="23" customFormat="1" ht="13.5" hidden="1" customHeight="1" x14ac:dyDescent="0.2"/>
    <row r="51" s="23" customFormat="1" ht="13.5" hidden="1" customHeight="1" x14ac:dyDescent="0.2"/>
  </sheetData>
  <sheetProtection algorithmName="SHA-512" hashValue="MFRnm3ud0ABLW67nkPfnnK+CJaSyzQqZQfryQDf7TuN03UXJHMsVMfE71qpj9Mv+HYMvkKs2/EZz/dmExfi9hA==" saltValue="VnhqzE+n1c9I33Uot58o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1713</v>
      </c>
      <c r="L45" s="60">
        <v>1706</v>
      </c>
      <c r="M45" s="60">
        <v>1951</v>
      </c>
      <c r="N45" s="60">
        <v>2004</v>
      </c>
      <c r="O45" s="61">
        <v>2131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373</v>
      </c>
      <c r="L48" s="64">
        <v>358</v>
      </c>
      <c r="M48" s="64">
        <v>204</v>
      </c>
      <c r="N48" s="64">
        <v>224</v>
      </c>
      <c r="O48" s="65">
        <v>192</v>
      </c>
      <c r="P48" s="48"/>
      <c r="Q48" s="48"/>
      <c r="R48" s="48"/>
      <c r="S48" s="48"/>
      <c r="T48" s="48"/>
      <c r="U48" s="48"/>
    </row>
    <row r="49" spans="1:21" ht="30.75" customHeight="1" x14ac:dyDescent="0.2">
      <c r="A49" s="48"/>
      <c r="B49" s="1178"/>
      <c r="C49" s="1179"/>
      <c r="D49" s="62"/>
      <c r="E49" s="1155" t="s">
        <v>16</v>
      </c>
      <c r="F49" s="1155"/>
      <c r="G49" s="1155"/>
      <c r="H49" s="1155"/>
      <c r="I49" s="1155"/>
      <c r="J49" s="1156"/>
      <c r="K49" s="63">
        <v>19</v>
      </c>
      <c r="L49" s="64">
        <v>21</v>
      </c>
      <c r="M49" s="64">
        <v>24</v>
      </c>
      <c r="N49" s="64">
        <v>26</v>
      </c>
      <c r="O49" s="65">
        <v>26</v>
      </c>
      <c r="P49" s="48"/>
      <c r="Q49" s="48"/>
      <c r="R49" s="48"/>
      <c r="S49" s="48"/>
      <c r="T49" s="48"/>
      <c r="U49" s="48"/>
    </row>
    <row r="50" spans="1:21" ht="30.75" customHeight="1" x14ac:dyDescent="0.2">
      <c r="A50" s="48"/>
      <c r="B50" s="1178"/>
      <c r="C50" s="1179"/>
      <c r="D50" s="62"/>
      <c r="E50" s="1155" t="s">
        <v>17</v>
      </c>
      <c r="F50" s="1155"/>
      <c r="G50" s="1155"/>
      <c r="H50" s="1155"/>
      <c r="I50" s="1155"/>
      <c r="J50" s="1156"/>
      <c r="K50" s="63">
        <v>3</v>
      </c>
      <c r="L50" s="64">
        <v>4</v>
      </c>
      <c r="M50" s="64">
        <v>18</v>
      </c>
      <c r="N50" s="64">
        <v>22</v>
      </c>
      <c r="O50" s="65">
        <v>84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1386</v>
      </c>
      <c r="L52" s="64">
        <v>1361</v>
      </c>
      <c r="M52" s="64">
        <v>1493</v>
      </c>
      <c r="N52" s="64">
        <v>1507</v>
      </c>
      <c r="O52" s="65">
        <v>1581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722</v>
      </c>
      <c r="L53" s="69">
        <v>728</v>
      </c>
      <c r="M53" s="69">
        <v>704</v>
      </c>
      <c r="N53" s="69">
        <v>769</v>
      </c>
      <c r="O53" s="70">
        <v>852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yFHRrK/v7yi0X8qhuTo+lGvjbLA+n0ScfzlLh2ONedvpzhbL2UE2ex44Rxnm5gEHz+C7sNhG+RHZ+3C6fry7A==" saltValue="dKf0VsBwBm51eGHUDS8+v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6" t="s">
        <v>32</v>
      </c>
      <c r="C41" s="1197"/>
      <c r="D41" s="105"/>
      <c r="E41" s="1198" t="s">
        <v>33</v>
      </c>
      <c r="F41" s="1198"/>
      <c r="G41" s="1198"/>
      <c r="H41" s="1199"/>
      <c r="I41" s="351">
        <v>18315</v>
      </c>
      <c r="J41" s="352">
        <v>21935</v>
      </c>
      <c r="K41" s="352">
        <v>23777</v>
      </c>
      <c r="L41" s="352">
        <v>26874</v>
      </c>
      <c r="M41" s="353">
        <v>27307</v>
      </c>
    </row>
    <row r="42" spans="2:13" ht="27.75" customHeight="1" x14ac:dyDescent="0.2">
      <c r="B42" s="1186"/>
      <c r="C42" s="1187"/>
      <c r="D42" s="106"/>
      <c r="E42" s="1190" t="s">
        <v>34</v>
      </c>
      <c r="F42" s="1190"/>
      <c r="G42" s="1190"/>
      <c r="H42" s="1191"/>
      <c r="I42" s="354">
        <v>1</v>
      </c>
      <c r="J42" s="355" t="s">
        <v>522</v>
      </c>
      <c r="K42" s="355" t="s">
        <v>522</v>
      </c>
      <c r="L42" s="355" t="s">
        <v>522</v>
      </c>
      <c r="M42" s="356">
        <v>65</v>
      </c>
    </row>
    <row r="43" spans="2:13" ht="27.75" customHeight="1" x14ac:dyDescent="0.2">
      <c r="B43" s="1186"/>
      <c r="C43" s="1187"/>
      <c r="D43" s="106"/>
      <c r="E43" s="1190" t="s">
        <v>35</v>
      </c>
      <c r="F43" s="1190"/>
      <c r="G43" s="1190"/>
      <c r="H43" s="1191"/>
      <c r="I43" s="354">
        <v>3140</v>
      </c>
      <c r="J43" s="355">
        <v>2900</v>
      </c>
      <c r="K43" s="355">
        <v>2877</v>
      </c>
      <c r="L43" s="355">
        <v>2091</v>
      </c>
      <c r="M43" s="356">
        <v>1958</v>
      </c>
    </row>
    <row r="44" spans="2:13" ht="27.75" customHeight="1" x14ac:dyDescent="0.2">
      <c r="B44" s="1186"/>
      <c r="C44" s="1187"/>
      <c r="D44" s="106"/>
      <c r="E44" s="1190" t="s">
        <v>36</v>
      </c>
      <c r="F44" s="1190"/>
      <c r="G44" s="1190"/>
      <c r="H44" s="1191"/>
      <c r="I44" s="354">
        <v>517</v>
      </c>
      <c r="J44" s="355">
        <v>487</v>
      </c>
      <c r="K44" s="355">
        <v>452</v>
      </c>
      <c r="L44" s="355">
        <v>407</v>
      </c>
      <c r="M44" s="356">
        <v>404</v>
      </c>
    </row>
    <row r="45" spans="2:13" ht="27.75" customHeight="1" x14ac:dyDescent="0.2">
      <c r="B45" s="1186"/>
      <c r="C45" s="1187"/>
      <c r="D45" s="106"/>
      <c r="E45" s="1190" t="s">
        <v>37</v>
      </c>
      <c r="F45" s="1190"/>
      <c r="G45" s="1190"/>
      <c r="H45" s="1191"/>
      <c r="I45" s="354">
        <v>2885</v>
      </c>
      <c r="J45" s="355">
        <v>2947</v>
      </c>
      <c r="K45" s="355">
        <v>2823</v>
      </c>
      <c r="L45" s="355">
        <v>2789</v>
      </c>
      <c r="M45" s="356">
        <v>2736</v>
      </c>
    </row>
    <row r="46" spans="2:13" ht="27.75" customHeight="1" x14ac:dyDescent="0.2">
      <c r="B46" s="1186"/>
      <c r="C46" s="1187"/>
      <c r="D46" s="107"/>
      <c r="E46" s="1190" t="s">
        <v>38</v>
      </c>
      <c r="F46" s="1190"/>
      <c r="G46" s="1190"/>
      <c r="H46" s="1191"/>
      <c r="I46" s="354" t="s">
        <v>522</v>
      </c>
      <c r="J46" s="355" t="s">
        <v>522</v>
      </c>
      <c r="K46" s="355" t="s">
        <v>522</v>
      </c>
      <c r="L46" s="355" t="s">
        <v>522</v>
      </c>
      <c r="M46" s="356" t="s">
        <v>522</v>
      </c>
    </row>
    <row r="47" spans="2:13" ht="27.75" customHeight="1" x14ac:dyDescent="0.2">
      <c r="B47" s="1186"/>
      <c r="C47" s="1187"/>
      <c r="D47" s="108"/>
      <c r="E47" s="1200" t="s">
        <v>39</v>
      </c>
      <c r="F47" s="1201"/>
      <c r="G47" s="1201"/>
      <c r="H47" s="1202"/>
      <c r="I47" s="354" t="s">
        <v>522</v>
      </c>
      <c r="J47" s="355" t="s">
        <v>522</v>
      </c>
      <c r="K47" s="355" t="s">
        <v>522</v>
      </c>
      <c r="L47" s="355" t="s">
        <v>522</v>
      </c>
      <c r="M47" s="356" t="s">
        <v>522</v>
      </c>
    </row>
    <row r="48" spans="2:13" ht="27.75" customHeight="1" x14ac:dyDescent="0.2">
      <c r="B48" s="1186"/>
      <c r="C48" s="1187"/>
      <c r="D48" s="106"/>
      <c r="E48" s="1190" t="s">
        <v>40</v>
      </c>
      <c r="F48" s="1190"/>
      <c r="G48" s="1190"/>
      <c r="H48" s="1191"/>
      <c r="I48" s="354" t="s">
        <v>522</v>
      </c>
      <c r="J48" s="355" t="s">
        <v>522</v>
      </c>
      <c r="K48" s="355" t="s">
        <v>522</v>
      </c>
      <c r="L48" s="355" t="s">
        <v>522</v>
      </c>
      <c r="M48" s="356" t="s">
        <v>522</v>
      </c>
    </row>
    <row r="49" spans="2:13" ht="27.75" customHeight="1" x14ac:dyDescent="0.2">
      <c r="B49" s="1188"/>
      <c r="C49" s="1189"/>
      <c r="D49" s="106"/>
      <c r="E49" s="1190" t="s">
        <v>41</v>
      </c>
      <c r="F49" s="1190"/>
      <c r="G49" s="1190"/>
      <c r="H49" s="1191"/>
      <c r="I49" s="354" t="s">
        <v>522</v>
      </c>
      <c r="J49" s="355" t="s">
        <v>522</v>
      </c>
      <c r="K49" s="355" t="s">
        <v>522</v>
      </c>
      <c r="L49" s="355" t="s">
        <v>522</v>
      </c>
      <c r="M49" s="356" t="s">
        <v>522</v>
      </c>
    </row>
    <row r="50" spans="2:13" ht="27.75" customHeight="1" x14ac:dyDescent="0.2">
      <c r="B50" s="1184" t="s">
        <v>42</v>
      </c>
      <c r="C50" s="1185"/>
      <c r="D50" s="109"/>
      <c r="E50" s="1190" t="s">
        <v>43</v>
      </c>
      <c r="F50" s="1190"/>
      <c r="G50" s="1190"/>
      <c r="H50" s="1191"/>
      <c r="I50" s="354">
        <v>5699</v>
      </c>
      <c r="J50" s="355">
        <v>5200</v>
      </c>
      <c r="K50" s="355">
        <v>5181</v>
      </c>
      <c r="L50" s="355">
        <v>5956</v>
      </c>
      <c r="M50" s="356">
        <v>6889</v>
      </c>
    </row>
    <row r="51" spans="2:13" ht="27.75" customHeight="1" x14ac:dyDescent="0.2">
      <c r="B51" s="1186"/>
      <c r="C51" s="1187"/>
      <c r="D51" s="106"/>
      <c r="E51" s="1190" t="s">
        <v>44</v>
      </c>
      <c r="F51" s="1190"/>
      <c r="G51" s="1190"/>
      <c r="H51" s="1191"/>
      <c r="I51" s="354">
        <v>144</v>
      </c>
      <c r="J51" s="355">
        <v>138</v>
      </c>
      <c r="K51" s="355">
        <v>132</v>
      </c>
      <c r="L51" s="355">
        <v>107</v>
      </c>
      <c r="M51" s="356">
        <v>93</v>
      </c>
    </row>
    <row r="52" spans="2:13" ht="27.75" customHeight="1" x14ac:dyDescent="0.2">
      <c r="B52" s="1188"/>
      <c r="C52" s="1189"/>
      <c r="D52" s="106"/>
      <c r="E52" s="1190" t="s">
        <v>45</v>
      </c>
      <c r="F52" s="1190"/>
      <c r="G52" s="1190"/>
      <c r="H52" s="1191"/>
      <c r="I52" s="354">
        <v>15300</v>
      </c>
      <c r="J52" s="355">
        <v>17758</v>
      </c>
      <c r="K52" s="355">
        <v>19248</v>
      </c>
      <c r="L52" s="355">
        <v>21610</v>
      </c>
      <c r="M52" s="356">
        <v>21515</v>
      </c>
    </row>
    <row r="53" spans="2:13" ht="27.75" customHeight="1" thickBot="1" x14ac:dyDescent="0.25">
      <c r="B53" s="1192" t="s">
        <v>46</v>
      </c>
      <c r="C53" s="1193"/>
      <c r="D53" s="110"/>
      <c r="E53" s="1194" t="s">
        <v>47</v>
      </c>
      <c r="F53" s="1194"/>
      <c r="G53" s="1194"/>
      <c r="H53" s="1195"/>
      <c r="I53" s="357">
        <v>3715</v>
      </c>
      <c r="J53" s="358">
        <v>5174</v>
      </c>
      <c r="K53" s="358">
        <v>5369</v>
      </c>
      <c r="L53" s="358">
        <v>4489</v>
      </c>
      <c r="M53" s="359">
        <v>3973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Z9lLsvOthzG3hl+4ujwXkg6eC1E/S5ut9rs15JHQQrwVb68P/poR7iGSHTqWNkTHsBp86b4VQAqhMsm9srJdfg==" saltValue="bEn3nkjDNLDeubOoxB4h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2828</v>
      </c>
      <c r="G55" s="122">
        <v>3199</v>
      </c>
      <c r="H55" s="123">
        <v>3354</v>
      </c>
    </row>
    <row r="56" spans="2:8" ht="52.5" customHeight="1" x14ac:dyDescent="0.2">
      <c r="B56" s="124"/>
      <c r="C56" s="1213" t="s">
        <v>51</v>
      </c>
      <c r="D56" s="1213"/>
      <c r="E56" s="1214"/>
      <c r="F56" s="125">
        <v>345</v>
      </c>
      <c r="G56" s="125">
        <v>627</v>
      </c>
      <c r="H56" s="126">
        <v>636</v>
      </c>
    </row>
    <row r="57" spans="2:8" ht="53.25" customHeight="1" x14ac:dyDescent="0.2">
      <c r="B57" s="124"/>
      <c r="C57" s="1215" t="s">
        <v>52</v>
      </c>
      <c r="D57" s="1215"/>
      <c r="E57" s="1216"/>
      <c r="F57" s="127">
        <v>3260</v>
      </c>
      <c r="G57" s="127">
        <v>3670</v>
      </c>
      <c r="H57" s="128">
        <v>4183</v>
      </c>
    </row>
    <row r="58" spans="2:8" ht="45.75" customHeight="1" x14ac:dyDescent="0.2">
      <c r="B58" s="129"/>
      <c r="C58" s="1203" t="s">
        <v>601</v>
      </c>
      <c r="D58" s="1204"/>
      <c r="E58" s="1205"/>
      <c r="F58" s="360">
        <v>2185</v>
      </c>
      <c r="G58" s="360">
        <v>2185</v>
      </c>
      <c r="H58" s="361">
        <v>2185</v>
      </c>
    </row>
    <row r="59" spans="2:8" ht="45.75" customHeight="1" x14ac:dyDescent="0.2">
      <c r="B59" s="129"/>
      <c r="C59" s="1203" t="s">
        <v>602</v>
      </c>
      <c r="D59" s="1204"/>
      <c r="E59" s="1205"/>
      <c r="F59" s="360" t="s">
        <v>587</v>
      </c>
      <c r="G59" s="360">
        <v>500</v>
      </c>
      <c r="H59" s="361">
        <v>1050</v>
      </c>
    </row>
    <row r="60" spans="2:8" ht="45.75" customHeight="1" x14ac:dyDescent="0.2">
      <c r="B60" s="129"/>
      <c r="C60" s="1203" t="s">
        <v>603</v>
      </c>
      <c r="D60" s="1204"/>
      <c r="E60" s="1205"/>
      <c r="F60" s="360">
        <v>300</v>
      </c>
      <c r="G60" s="360">
        <v>300</v>
      </c>
      <c r="H60" s="361">
        <v>300</v>
      </c>
    </row>
    <row r="61" spans="2:8" ht="45.75" customHeight="1" x14ac:dyDescent="0.2">
      <c r="B61" s="129"/>
      <c r="C61" s="1203" t="s">
        <v>604</v>
      </c>
      <c r="D61" s="1204"/>
      <c r="E61" s="1205"/>
      <c r="F61" s="360">
        <v>406</v>
      </c>
      <c r="G61" s="360">
        <v>332</v>
      </c>
      <c r="H61" s="361">
        <v>300</v>
      </c>
    </row>
    <row r="62" spans="2:8" ht="45.75" customHeight="1" thickBot="1" x14ac:dyDescent="0.25">
      <c r="B62" s="130"/>
      <c r="C62" s="1206" t="s">
        <v>605</v>
      </c>
      <c r="D62" s="1207"/>
      <c r="E62" s="1208"/>
      <c r="F62" s="362">
        <v>112</v>
      </c>
      <c r="G62" s="362">
        <v>115</v>
      </c>
      <c r="H62" s="363">
        <v>127</v>
      </c>
    </row>
    <row r="63" spans="2:8" ht="52.5" customHeight="1" thickBot="1" x14ac:dyDescent="0.25">
      <c r="B63" s="131"/>
      <c r="C63" s="1209" t="s">
        <v>53</v>
      </c>
      <c r="D63" s="1209"/>
      <c r="E63" s="1210"/>
      <c r="F63" s="132">
        <v>6434</v>
      </c>
      <c r="G63" s="132">
        <v>7497</v>
      </c>
      <c r="H63" s="133">
        <v>8173</v>
      </c>
    </row>
    <row r="64" spans="2:8" ht="13.2" x14ac:dyDescent="0.2"/>
  </sheetData>
  <sheetProtection algorithmName="SHA-512" hashValue="20TW7ya7v0mFR+z+Bi37lFngL05KFm1BVUjh5MTOzQghQroxKFEU8Fn9CfnPZOYCib8qarCFyGfoRuvsUZZ3gQ==" saltValue="5zqvFWOwgxbpoB+cpgp7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561</v>
      </c>
      <c r="G2" s="147"/>
      <c r="H2" s="148"/>
    </row>
    <row r="3" spans="1:8" x14ac:dyDescent="0.2">
      <c r="A3" s="144" t="s">
        <v>554</v>
      </c>
      <c r="B3" s="149"/>
      <c r="C3" s="150"/>
      <c r="D3" s="151">
        <v>39497</v>
      </c>
      <c r="E3" s="152"/>
      <c r="F3" s="153">
        <v>65080</v>
      </c>
      <c r="G3" s="154"/>
      <c r="H3" s="155"/>
    </row>
    <row r="4" spans="1:8" x14ac:dyDescent="0.2">
      <c r="A4" s="156"/>
      <c r="B4" s="157"/>
      <c r="C4" s="158"/>
      <c r="D4" s="159">
        <v>23216</v>
      </c>
      <c r="E4" s="160"/>
      <c r="F4" s="161">
        <v>38201</v>
      </c>
      <c r="G4" s="162"/>
      <c r="H4" s="163"/>
    </row>
    <row r="5" spans="1:8" x14ac:dyDescent="0.2">
      <c r="A5" s="144" t="s">
        <v>556</v>
      </c>
      <c r="B5" s="149"/>
      <c r="C5" s="150"/>
      <c r="D5" s="151">
        <v>65858</v>
      </c>
      <c r="E5" s="152"/>
      <c r="F5" s="153">
        <v>79288</v>
      </c>
      <c r="G5" s="154"/>
      <c r="H5" s="155"/>
    </row>
    <row r="6" spans="1:8" x14ac:dyDescent="0.2">
      <c r="A6" s="156"/>
      <c r="B6" s="157"/>
      <c r="C6" s="158"/>
      <c r="D6" s="159">
        <v>47342</v>
      </c>
      <c r="E6" s="160"/>
      <c r="F6" s="161">
        <v>41870</v>
      </c>
      <c r="G6" s="162"/>
      <c r="H6" s="163"/>
    </row>
    <row r="7" spans="1:8" x14ac:dyDescent="0.2">
      <c r="A7" s="144" t="s">
        <v>557</v>
      </c>
      <c r="B7" s="149"/>
      <c r="C7" s="150"/>
      <c r="D7" s="151">
        <v>66730</v>
      </c>
      <c r="E7" s="152"/>
      <c r="F7" s="153">
        <v>84962</v>
      </c>
      <c r="G7" s="154"/>
      <c r="H7" s="155"/>
    </row>
    <row r="8" spans="1:8" x14ac:dyDescent="0.2">
      <c r="A8" s="156"/>
      <c r="B8" s="157"/>
      <c r="C8" s="158"/>
      <c r="D8" s="159">
        <v>48637</v>
      </c>
      <c r="E8" s="160"/>
      <c r="F8" s="161">
        <v>42793</v>
      </c>
      <c r="G8" s="162"/>
      <c r="H8" s="163"/>
    </row>
    <row r="9" spans="1:8" x14ac:dyDescent="0.2">
      <c r="A9" s="144" t="s">
        <v>558</v>
      </c>
      <c r="B9" s="149"/>
      <c r="C9" s="150"/>
      <c r="D9" s="151">
        <v>50177</v>
      </c>
      <c r="E9" s="152"/>
      <c r="F9" s="153">
        <v>71279</v>
      </c>
      <c r="G9" s="154"/>
      <c r="H9" s="155"/>
    </row>
    <row r="10" spans="1:8" x14ac:dyDescent="0.2">
      <c r="A10" s="156"/>
      <c r="B10" s="157"/>
      <c r="C10" s="158"/>
      <c r="D10" s="159">
        <v>36925</v>
      </c>
      <c r="E10" s="160"/>
      <c r="F10" s="161">
        <v>36731</v>
      </c>
      <c r="G10" s="162"/>
      <c r="H10" s="163"/>
    </row>
    <row r="11" spans="1:8" x14ac:dyDescent="0.2">
      <c r="A11" s="144" t="s">
        <v>559</v>
      </c>
      <c r="B11" s="149"/>
      <c r="C11" s="150"/>
      <c r="D11" s="151">
        <v>39528</v>
      </c>
      <c r="E11" s="152"/>
      <c r="F11" s="153">
        <v>74994</v>
      </c>
      <c r="G11" s="154"/>
      <c r="H11" s="155"/>
    </row>
    <row r="12" spans="1:8" x14ac:dyDescent="0.2">
      <c r="A12" s="156"/>
      <c r="B12" s="157"/>
      <c r="C12" s="164"/>
      <c r="D12" s="159">
        <v>26230</v>
      </c>
      <c r="E12" s="160"/>
      <c r="F12" s="161">
        <v>36188</v>
      </c>
      <c r="G12" s="162"/>
      <c r="H12" s="163"/>
    </row>
    <row r="13" spans="1:8" x14ac:dyDescent="0.2">
      <c r="A13" s="144"/>
      <c r="B13" s="149"/>
      <c r="C13" s="165"/>
      <c r="D13" s="166">
        <v>52358</v>
      </c>
      <c r="E13" s="167"/>
      <c r="F13" s="168">
        <v>75121</v>
      </c>
      <c r="G13" s="169"/>
      <c r="H13" s="155"/>
    </row>
    <row r="14" spans="1:8" x14ac:dyDescent="0.2">
      <c r="A14" s="156"/>
      <c r="B14" s="157"/>
      <c r="C14" s="158"/>
      <c r="D14" s="159">
        <v>36470</v>
      </c>
      <c r="E14" s="160"/>
      <c r="F14" s="161">
        <v>39157</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5.96</v>
      </c>
      <c r="C19" s="170">
        <f>ROUND(VALUE(SUBSTITUTE(実質収支比率等に係る経年分析!G$48,"▲","-")),2)</f>
        <v>6.25</v>
      </c>
      <c r="D19" s="170">
        <f>ROUND(VALUE(SUBSTITUTE(実質収支比率等に係る経年分析!H$48,"▲","-")),2)</f>
        <v>7.78</v>
      </c>
      <c r="E19" s="170">
        <f>ROUND(VALUE(SUBSTITUTE(実質収支比率等に係る経年分析!I$48,"▲","-")),2)</f>
        <v>8.76</v>
      </c>
      <c r="F19" s="170">
        <f>ROUND(VALUE(SUBSTITUTE(実質収支比率等に係る経年分析!J$48,"▲","-")),2)</f>
        <v>7.29</v>
      </c>
    </row>
    <row r="20" spans="1:11" x14ac:dyDescent="0.2">
      <c r="A20" s="170" t="s">
        <v>57</v>
      </c>
      <c r="B20" s="170">
        <f>ROUND(VALUE(SUBSTITUTE(実質収支比率等に係る経年分析!F$47,"▲","-")),2)</f>
        <v>28.08</v>
      </c>
      <c r="C20" s="170">
        <f>ROUND(VALUE(SUBSTITUTE(実質収支比率等に係る経年分析!G$47,"▲","-")),2)</f>
        <v>21.52</v>
      </c>
      <c r="D20" s="170">
        <f>ROUND(VALUE(SUBSTITUTE(実質収支比率等に係る経年分析!H$47,"▲","-")),2)</f>
        <v>23.53</v>
      </c>
      <c r="E20" s="170">
        <f>ROUND(VALUE(SUBSTITUTE(実質収支比率等に係る経年分析!I$47,"▲","-")),2)</f>
        <v>25.38</v>
      </c>
      <c r="F20" s="170">
        <f>ROUND(VALUE(SUBSTITUTE(実質収支比率等に係る経年分析!J$47,"▲","-")),2)</f>
        <v>27.14</v>
      </c>
    </row>
    <row r="21" spans="1:11" x14ac:dyDescent="0.2">
      <c r="A21" s="170" t="s">
        <v>58</v>
      </c>
      <c r="B21" s="170">
        <f>IF(ISNUMBER(VALUE(SUBSTITUTE(実質収支比率等に係る経年分析!F$49,"▲","-"))),ROUND(VALUE(SUBSTITUTE(実質収支比率等に係る経年分析!F$49,"▲","-")),2),NA())</f>
        <v>-0.63</v>
      </c>
      <c r="C21" s="170">
        <f>IF(ISNUMBER(VALUE(SUBSTITUTE(実質収支比率等に係る経年分析!G$49,"▲","-"))),ROUND(VALUE(SUBSTITUTE(実質収支比率等に係る経年分析!G$49,"▲","-")),2),NA())</f>
        <v>-6.14</v>
      </c>
      <c r="D21" s="170">
        <f>IF(ISNUMBER(VALUE(SUBSTITUTE(実質収支比率等に係る経年分析!H$49,"▲","-"))),ROUND(VALUE(SUBSTITUTE(実質収支比率等に係る経年分析!H$49,"▲","-")),2),NA())</f>
        <v>4.54</v>
      </c>
      <c r="E21" s="170">
        <f>IF(ISNUMBER(VALUE(SUBSTITUTE(実質収支比率等に係る経年分析!I$49,"▲","-"))),ROUND(VALUE(SUBSTITUTE(実質収支比率等に係る経年分析!I$49,"▲","-")),2),NA())</f>
        <v>4.28</v>
      </c>
      <c r="F21" s="170">
        <f>IF(ISNUMBER(VALUE(SUBSTITUTE(実質収支比率等に係る経年分析!J$49,"▲","-"))),ROUND(VALUE(SUBSTITUTE(実質収支比率等に係る経年分析!J$49,"▲","-")),2),NA())</f>
        <v>-0.4</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7.77</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8.5500000000000007</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楠木及び天野揚水場管理特別会計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2">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0.39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0.3</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0.03</v>
      </c>
    </row>
    <row r="33" spans="1:16" x14ac:dyDescent="0.2">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1.17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1.1200000000000001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0.83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0.78</v>
      </c>
    </row>
    <row r="34" spans="1:16" x14ac:dyDescent="0.2">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#VALUE!</v>
      </c>
      <c r="E34" s="171" t="e">
        <f>IF(ROUND(VALUE(SUBSTITUTE(連結実質赤字比率に係る赤字・黒字の構成分析!G$36,"▲", "-")), 2) &gt;= 0, ABS(ROUND(VALUE(SUBSTITUTE(連結実質赤字比率に係る赤字・黒字の構成分析!G$36,"▲", "-")), 2)), NA())</f>
        <v>#VALUE!</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1.52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3.18</v>
      </c>
    </row>
    <row r="35" spans="1:16" x14ac:dyDescent="0.2">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6.37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5.65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5.6</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5.93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6.23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7.75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8.74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7.27</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1386</v>
      </c>
      <c r="E42" s="172"/>
      <c r="F42" s="172"/>
      <c r="G42" s="172">
        <f>'実質公債費比率（分子）の構造'!L$52</f>
        <v>1361</v>
      </c>
      <c r="H42" s="172"/>
      <c r="I42" s="172"/>
      <c r="J42" s="172">
        <f>'実質公債費比率（分子）の構造'!M$52</f>
        <v>1493</v>
      </c>
      <c r="K42" s="172"/>
      <c r="L42" s="172"/>
      <c r="M42" s="172">
        <f>'実質公債費比率（分子）の構造'!N$52</f>
        <v>1507</v>
      </c>
      <c r="N42" s="172"/>
      <c r="O42" s="172"/>
      <c r="P42" s="172">
        <f>'実質公債費比率（分子）の構造'!O$52</f>
        <v>1581</v>
      </c>
    </row>
    <row r="43" spans="1:16" x14ac:dyDescent="0.2">
      <c r="A43" s="172" t="s">
        <v>18</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f>'実質公債費比率（分子）の構造'!K$50</f>
        <v>3</v>
      </c>
      <c r="C44" s="172"/>
      <c r="D44" s="172"/>
      <c r="E44" s="172">
        <f>'実質公債費比率（分子）の構造'!L$50</f>
        <v>4</v>
      </c>
      <c r="F44" s="172"/>
      <c r="G44" s="172"/>
      <c r="H44" s="172">
        <f>'実質公債費比率（分子）の構造'!M$50</f>
        <v>18</v>
      </c>
      <c r="I44" s="172"/>
      <c r="J44" s="172"/>
      <c r="K44" s="172">
        <f>'実質公債費比率（分子）の構造'!N$50</f>
        <v>22</v>
      </c>
      <c r="L44" s="172"/>
      <c r="M44" s="172"/>
      <c r="N44" s="172">
        <f>'実質公債費比率（分子）の構造'!O$50</f>
        <v>84</v>
      </c>
      <c r="O44" s="172"/>
      <c r="P44" s="172"/>
    </row>
    <row r="45" spans="1:16" x14ac:dyDescent="0.2">
      <c r="A45" s="172" t="s">
        <v>67</v>
      </c>
      <c r="B45" s="172">
        <f>'実質公債費比率（分子）の構造'!K$49</f>
        <v>19</v>
      </c>
      <c r="C45" s="172"/>
      <c r="D45" s="172"/>
      <c r="E45" s="172">
        <f>'実質公債費比率（分子）の構造'!L$49</f>
        <v>21</v>
      </c>
      <c r="F45" s="172"/>
      <c r="G45" s="172"/>
      <c r="H45" s="172">
        <f>'実質公債費比率（分子）の構造'!M$49</f>
        <v>24</v>
      </c>
      <c r="I45" s="172"/>
      <c r="J45" s="172"/>
      <c r="K45" s="172">
        <f>'実質公債費比率（分子）の構造'!N$49</f>
        <v>26</v>
      </c>
      <c r="L45" s="172"/>
      <c r="M45" s="172"/>
      <c r="N45" s="172">
        <f>'実質公債費比率（分子）の構造'!O$49</f>
        <v>26</v>
      </c>
      <c r="O45" s="172"/>
      <c r="P45" s="172"/>
    </row>
    <row r="46" spans="1:16" x14ac:dyDescent="0.2">
      <c r="A46" s="172" t="s">
        <v>68</v>
      </c>
      <c r="B46" s="172">
        <f>'実質公債費比率（分子）の構造'!K$48</f>
        <v>373</v>
      </c>
      <c r="C46" s="172"/>
      <c r="D46" s="172"/>
      <c r="E46" s="172">
        <f>'実質公債費比率（分子）の構造'!L$48</f>
        <v>358</v>
      </c>
      <c r="F46" s="172"/>
      <c r="G46" s="172"/>
      <c r="H46" s="172">
        <f>'実質公債費比率（分子）の構造'!M$48</f>
        <v>204</v>
      </c>
      <c r="I46" s="172"/>
      <c r="J46" s="172"/>
      <c r="K46" s="172">
        <f>'実質公債費比率（分子）の構造'!N$48</f>
        <v>224</v>
      </c>
      <c r="L46" s="172"/>
      <c r="M46" s="172"/>
      <c r="N46" s="172">
        <f>'実質公債費比率（分子）の構造'!O$48</f>
        <v>192</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1713</v>
      </c>
      <c r="C49" s="172"/>
      <c r="D49" s="172"/>
      <c r="E49" s="172">
        <f>'実質公債費比率（分子）の構造'!L$45</f>
        <v>1706</v>
      </c>
      <c r="F49" s="172"/>
      <c r="G49" s="172"/>
      <c r="H49" s="172">
        <f>'実質公債費比率（分子）の構造'!M$45</f>
        <v>1951</v>
      </c>
      <c r="I49" s="172"/>
      <c r="J49" s="172"/>
      <c r="K49" s="172">
        <f>'実質公債費比率（分子）の構造'!N$45</f>
        <v>2004</v>
      </c>
      <c r="L49" s="172"/>
      <c r="M49" s="172"/>
      <c r="N49" s="172">
        <f>'実質公債費比率（分子）の構造'!O$45</f>
        <v>2131</v>
      </c>
      <c r="O49" s="172"/>
      <c r="P49" s="172"/>
    </row>
    <row r="50" spans="1:16" x14ac:dyDescent="0.2">
      <c r="A50" s="172" t="s">
        <v>72</v>
      </c>
      <c r="B50" s="172" t="e">
        <f>NA()</f>
        <v>#N/A</v>
      </c>
      <c r="C50" s="172">
        <f>IF(ISNUMBER('実質公債費比率（分子）の構造'!K$53),'実質公債費比率（分子）の構造'!K$53,NA())</f>
        <v>722</v>
      </c>
      <c r="D50" s="172" t="e">
        <f>NA()</f>
        <v>#N/A</v>
      </c>
      <c r="E50" s="172" t="e">
        <f>NA()</f>
        <v>#N/A</v>
      </c>
      <c r="F50" s="172">
        <f>IF(ISNUMBER('実質公債費比率（分子）の構造'!L$53),'実質公債費比率（分子）の構造'!L$53,NA())</f>
        <v>728</v>
      </c>
      <c r="G50" s="172" t="e">
        <f>NA()</f>
        <v>#N/A</v>
      </c>
      <c r="H50" s="172" t="e">
        <f>NA()</f>
        <v>#N/A</v>
      </c>
      <c r="I50" s="172">
        <f>IF(ISNUMBER('実質公債費比率（分子）の構造'!M$53),'実質公債費比率（分子）の構造'!M$53,NA())</f>
        <v>704</v>
      </c>
      <c r="J50" s="172" t="e">
        <f>NA()</f>
        <v>#N/A</v>
      </c>
      <c r="K50" s="172" t="e">
        <f>NA()</f>
        <v>#N/A</v>
      </c>
      <c r="L50" s="172">
        <f>IF(ISNUMBER('実質公債費比率（分子）の構造'!N$53),'実質公債費比率（分子）の構造'!N$53,NA())</f>
        <v>769</v>
      </c>
      <c r="M50" s="172" t="e">
        <f>NA()</f>
        <v>#N/A</v>
      </c>
      <c r="N50" s="172" t="e">
        <f>NA()</f>
        <v>#N/A</v>
      </c>
      <c r="O50" s="172">
        <f>IF(ISNUMBER('実質公債費比率（分子）の構造'!O$53),'実質公債費比率（分子）の構造'!O$53,NA())</f>
        <v>852</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45</v>
      </c>
      <c r="B56" s="171"/>
      <c r="C56" s="171"/>
      <c r="D56" s="171">
        <f>'将来負担比率（分子）の構造'!I$52</f>
        <v>15300</v>
      </c>
      <c r="E56" s="171"/>
      <c r="F56" s="171"/>
      <c r="G56" s="171">
        <f>'将来負担比率（分子）の構造'!J$52</f>
        <v>17758</v>
      </c>
      <c r="H56" s="171"/>
      <c r="I56" s="171"/>
      <c r="J56" s="171">
        <f>'将来負担比率（分子）の構造'!K$52</f>
        <v>19248</v>
      </c>
      <c r="K56" s="171"/>
      <c r="L56" s="171"/>
      <c r="M56" s="171">
        <f>'将来負担比率（分子）の構造'!L$52</f>
        <v>21610</v>
      </c>
      <c r="N56" s="171"/>
      <c r="O56" s="171"/>
      <c r="P56" s="171">
        <f>'将来負担比率（分子）の構造'!M$52</f>
        <v>21515</v>
      </c>
    </row>
    <row r="57" spans="1:16" x14ac:dyDescent="0.2">
      <c r="A57" s="171" t="s">
        <v>44</v>
      </c>
      <c r="B57" s="171"/>
      <c r="C57" s="171"/>
      <c r="D57" s="171">
        <f>'将来負担比率（分子）の構造'!I$51</f>
        <v>144</v>
      </c>
      <c r="E57" s="171"/>
      <c r="F57" s="171"/>
      <c r="G57" s="171">
        <f>'将来負担比率（分子）の構造'!J$51</f>
        <v>138</v>
      </c>
      <c r="H57" s="171"/>
      <c r="I57" s="171"/>
      <c r="J57" s="171">
        <f>'将来負担比率（分子）の構造'!K$51</f>
        <v>132</v>
      </c>
      <c r="K57" s="171"/>
      <c r="L57" s="171"/>
      <c r="M57" s="171">
        <f>'将来負担比率（分子）の構造'!L$51</f>
        <v>107</v>
      </c>
      <c r="N57" s="171"/>
      <c r="O57" s="171"/>
      <c r="P57" s="171">
        <f>'将来負担比率（分子）の構造'!M$51</f>
        <v>93</v>
      </c>
    </row>
    <row r="58" spans="1:16" x14ac:dyDescent="0.2">
      <c r="A58" s="171" t="s">
        <v>43</v>
      </c>
      <c r="B58" s="171"/>
      <c r="C58" s="171"/>
      <c r="D58" s="171">
        <f>'将来負担比率（分子）の構造'!I$50</f>
        <v>5699</v>
      </c>
      <c r="E58" s="171"/>
      <c r="F58" s="171"/>
      <c r="G58" s="171">
        <f>'将来負担比率（分子）の構造'!J$50</f>
        <v>5200</v>
      </c>
      <c r="H58" s="171"/>
      <c r="I58" s="171"/>
      <c r="J58" s="171">
        <f>'将来負担比率（分子）の構造'!K$50</f>
        <v>5181</v>
      </c>
      <c r="K58" s="171"/>
      <c r="L58" s="171"/>
      <c r="M58" s="171">
        <f>'将来負担比率（分子）の構造'!L$50</f>
        <v>5956</v>
      </c>
      <c r="N58" s="171"/>
      <c r="O58" s="171"/>
      <c r="P58" s="171">
        <f>'将来負担比率（分子）の構造'!M$50</f>
        <v>6889</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2885</v>
      </c>
      <c r="C62" s="171"/>
      <c r="D62" s="171"/>
      <c r="E62" s="171">
        <f>'将来負担比率（分子）の構造'!J$45</f>
        <v>2947</v>
      </c>
      <c r="F62" s="171"/>
      <c r="G62" s="171"/>
      <c r="H62" s="171">
        <f>'将来負担比率（分子）の構造'!K$45</f>
        <v>2823</v>
      </c>
      <c r="I62" s="171"/>
      <c r="J62" s="171"/>
      <c r="K62" s="171">
        <f>'将来負担比率（分子）の構造'!L$45</f>
        <v>2789</v>
      </c>
      <c r="L62" s="171"/>
      <c r="M62" s="171"/>
      <c r="N62" s="171">
        <f>'将来負担比率（分子）の構造'!M$45</f>
        <v>2736</v>
      </c>
      <c r="O62" s="171"/>
      <c r="P62" s="171"/>
    </row>
    <row r="63" spans="1:16" x14ac:dyDescent="0.2">
      <c r="A63" s="171" t="s">
        <v>36</v>
      </c>
      <c r="B63" s="171">
        <f>'将来負担比率（分子）の構造'!I$44</f>
        <v>517</v>
      </c>
      <c r="C63" s="171"/>
      <c r="D63" s="171"/>
      <c r="E63" s="171">
        <f>'将来負担比率（分子）の構造'!J$44</f>
        <v>487</v>
      </c>
      <c r="F63" s="171"/>
      <c r="G63" s="171"/>
      <c r="H63" s="171">
        <f>'将来負担比率（分子）の構造'!K$44</f>
        <v>452</v>
      </c>
      <c r="I63" s="171"/>
      <c r="J63" s="171"/>
      <c r="K63" s="171">
        <f>'将来負担比率（分子）の構造'!L$44</f>
        <v>407</v>
      </c>
      <c r="L63" s="171"/>
      <c r="M63" s="171"/>
      <c r="N63" s="171">
        <f>'将来負担比率（分子）の構造'!M$44</f>
        <v>404</v>
      </c>
      <c r="O63" s="171"/>
      <c r="P63" s="171"/>
    </row>
    <row r="64" spans="1:16" x14ac:dyDescent="0.2">
      <c r="A64" s="171" t="s">
        <v>35</v>
      </c>
      <c r="B64" s="171">
        <f>'将来負担比率（分子）の構造'!I$43</f>
        <v>3140</v>
      </c>
      <c r="C64" s="171"/>
      <c r="D64" s="171"/>
      <c r="E64" s="171">
        <f>'将来負担比率（分子）の構造'!J$43</f>
        <v>2900</v>
      </c>
      <c r="F64" s="171"/>
      <c r="G64" s="171"/>
      <c r="H64" s="171">
        <f>'将来負担比率（分子）の構造'!K$43</f>
        <v>2877</v>
      </c>
      <c r="I64" s="171"/>
      <c r="J64" s="171"/>
      <c r="K64" s="171">
        <f>'将来負担比率（分子）の構造'!L$43</f>
        <v>2091</v>
      </c>
      <c r="L64" s="171"/>
      <c r="M64" s="171"/>
      <c r="N64" s="171">
        <f>'将来負担比率（分子）の構造'!M$43</f>
        <v>1958</v>
      </c>
      <c r="O64" s="171"/>
      <c r="P64" s="171"/>
    </row>
    <row r="65" spans="1:16" x14ac:dyDescent="0.2">
      <c r="A65" s="171" t="s">
        <v>34</v>
      </c>
      <c r="B65" s="171">
        <f>'将来負担比率（分子）の構造'!I$42</f>
        <v>1</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f>'将来負担比率（分子）の構造'!M$42</f>
        <v>65</v>
      </c>
      <c r="O65" s="171"/>
      <c r="P65" s="171"/>
    </row>
    <row r="66" spans="1:16" x14ac:dyDescent="0.2">
      <c r="A66" s="171" t="s">
        <v>33</v>
      </c>
      <c r="B66" s="171">
        <f>'将来負担比率（分子）の構造'!I$41</f>
        <v>18315</v>
      </c>
      <c r="C66" s="171"/>
      <c r="D66" s="171"/>
      <c r="E66" s="171">
        <f>'将来負担比率（分子）の構造'!J$41</f>
        <v>21935</v>
      </c>
      <c r="F66" s="171"/>
      <c r="G66" s="171"/>
      <c r="H66" s="171">
        <f>'将来負担比率（分子）の構造'!K$41</f>
        <v>23777</v>
      </c>
      <c r="I66" s="171"/>
      <c r="J66" s="171"/>
      <c r="K66" s="171">
        <f>'将来負担比率（分子）の構造'!L$41</f>
        <v>26874</v>
      </c>
      <c r="L66" s="171"/>
      <c r="M66" s="171"/>
      <c r="N66" s="171">
        <f>'将来負担比率（分子）の構造'!M$41</f>
        <v>27307</v>
      </c>
      <c r="O66" s="171"/>
      <c r="P66" s="171"/>
    </row>
    <row r="67" spans="1:16" x14ac:dyDescent="0.2">
      <c r="A67" s="171" t="s">
        <v>76</v>
      </c>
      <c r="B67" s="171" t="e">
        <f>NA()</f>
        <v>#N/A</v>
      </c>
      <c r="C67" s="171">
        <f>IF(ISNUMBER('将来負担比率（分子）の構造'!I$53), IF('将来負担比率（分子）の構造'!I$53 &lt; 0, 0, '将来負担比率（分子）の構造'!I$53), NA())</f>
        <v>3715</v>
      </c>
      <c r="D67" s="171" t="e">
        <f>NA()</f>
        <v>#N/A</v>
      </c>
      <c r="E67" s="171" t="e">
        <f>NA()</f>
        <v>#N/A</v>
      </c>
      <c r="F67" s="171">
        <f>IF(ISNUMBER('将来負担比率（分子）の構造'!J$53), IF('将来負担比率（分子）の構造'!J$53 &lt; 0, 0, '将来負担比率（分子）の構造'!J$53), NA())</f>
        <v>5174</v>
      </c>
      <c r="G67" s="171" t="e">
        <f>NA()</f>
        <v>#N/A</v>
      </c>
      <c r="H67" s="171" t="e">
        <f>NA()</f>
        <v>#N/A</v>
      </c>
      <c r="I67" s="171">
        <f>IF(ISNUMBER('将来負担比率（分子）の構造'!K$53), IF('将来負担比率（分子）の構造'!K$53 &lt; 0, 0, '将来負担比率（分子）の構造'!K$53), NA())</f>
        <v>5369</v>
      </c>
      <c r="J67" s="171" t="e">
        <f>NA()</f>
        <v>#N/A</v>
      </c>
      <c r="K67" s="171" t="e">
        <f>NA()</f>
        <v>#N/A</v>
      </c>
      <c r="L67" s="171">
        <f>IF(ISNUMBER('将来負担比率（分子）の構造'!L$53), IF('将来負担比率（分子）の構造'!L$53 &lt; 0, 0, '将来負担比率（分子）の構造'!L$53), NA())</f>
        <v>4489</v>
      </c>
      <c r="M67" s="171" t="e">
        <f>NA()</f>
        <v>#N/A</v>
      </c>
      <c r="N67" s="171" t="e">
        <f>NA()</f>
        <v>#N/A</v>
      </c>
      <c r="O67" s="171">
        <f>IF(ISNUMBER('将来負担比率（分子）の構造'!M$53), IF('将来負担比率（分子）の構造'!M$53 &lt; 0, 0, '将来負担比率（分子）の構造'!M$53), NA())</f>
        <v>3973</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2828</v>
      </c>
      <c r="C72" s="175">
        <f>基金残高に係る経年分析!G55</f>
        <v>3199</v>
      </c>
      <c r="D72" s="175">
        <f>基金残高に係る経年分析!H55</f>
        <v>3354</v>
      </c>
    </row>
    <row r="73" spans="1:16" x14ac:dyDescent="0.2">
      <c r="A73" s="174" t="s">
        <v>79</v>
      </c>
      <c r="B73" s="175">
        <f>基金残高に係る経年分析!F56</f>
        <v>345</v>
      </c>
      <c r="C73" s="175">
        <f>基金残高に係る経年分析!G56</f>
        <v>627</v>
      </c>
      <c r="D73" s="175">
        <f>基金残高に係る経年分析!H56</f>
        <v>636</v>
      </c>
    </row>
    <row r="74" spans="1:16" x14ac:dyDescent="0.2">
      <c r="A74" s="174" t="s">
        <v>80</v>
      </c>
      <c r="B74" s="175">
        <f>基金残高に係る経年分析!F57</f>
        <v>3260</v>
      </c>
      <c r="C74" s="175">
        <f>基金残高に係る経年分析!G57</f>
        <v>3670</v>
      </c>
      <c r="D74" s="175">
        <f>基金残高に係る経年分析!H57</f>
        <v>4183</v>
      </c>
    </row>
  </sheetData>
  <sheetProtection algorithmName="SHA-512" hashValue="GDA0APAulweFLckAJTMFS/HcNu8XDj+4zLIUdqIOXI/Z7vVBYmgs8MKvvdFXrViBiOaGyZ6RnItJXxGgdGK9zQ==" saltValue="ikDpCQVBGLwn9k+hmfIZ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214</v>
      </c>
      <c r="DI1" s="718"/>
      <c r="DJ1" s="718"/>
      <c r="DK1" s="718"/>
      <c r="DL1" s="718"/>
      <c r="DM1" s="718"/>
      <c r="DN1" s="719"/>
      <c r="DO1" s="210"/>
      <c r="DP1" s="717" t="s">
        <v>215</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6840736</v>
      </c>
      <c r="S5" s="677"/>
      <c r="T5" s="677"/>
      <c r="U5" s="677"/>
      <c r="V5" s="677"/>
      <c r="W5" s="677"/>
      <c r="X5" s="677"/>
      <c r="Y5" s="702"/>
      <c r="Z5" s="715">
        <v>28.6</v>
      </c>
      <c r="AA5" s="715"/>
      <c r="AB5" s="715"/>
      <c r="AC5" s="715"/>
      <c r="AD5" s="716">
        <v>6840736</v>
      </c>
      <c r="AE5" s="716"/>
      <c r="AF5" s="716"/>
      <c r="AG5" s="716"/>
      <c r="AH5" s="716"/>
      <c r="AI5" s="716"/>
      <c r="AJ5" s="716"/>
      <c r="AK5" s="716"/>
      <c r="AL5" s="703">
        <v>54.6</v>
      </c>
      <c r="AM5" s="685"/>
      <c r="AN5" s="685"/>
      <c r="AO5" s="704"/>
      <c r="AP5" s="679" t="s">
        <v>228</v>
      </c>
      <c r="AQ5" s="680"/>
      <c r="AR5" s="680"/>
      <c r="AS5" s="680"/>
      <c r="AT5" s="680"/>
      <c r="AU5" s="680"/>
      <c r="AV5" s="680"/>
      <c r="AW5" s="680"/>
      <c r="AX5" s="680"/>
      <c r="AY5" s="680"/>
      <c r="AZ5" s="680"/>
      <c r="BA5" s="680"/>
      <c r="BB5" s="680"/>
      <c r="BC5" s="680"/>
      <c r="BD5" s="680"/>
      <c r="BE5" s="680"/>
      <c r="BF5" s="681"/>
      <c r="BG5" s="621">
        <v>6765157</v>
      </c>
      <c r="BH5" s="622"/>
      <c r="BI5" s="622"/>
      <c r="BJ5" s="622"/>
      <c r="BK5" s="622"/>
      <c r="BL5" s="622"/>
      <c r="BM5" s="622"/>
      <c r="BN5" s="623"/>
      <c r="BO5" s="659">
        <v>98.9</v>
      </c>
      <c r="BP5" s="659"/>
      <c r="BQ5" s="659"/>
      <c r="BR5" s="659"/>
      <c r="BS5" s="660" t="s">
        <v>139</v>
      </c>
      <c r="BT5" s="660"/>
      <c r="BU5" s="660"/>
      <c r="BV5" s="660"/>
      <c r="BW5" s="660"/>
      <c r="BX5" s="660"/>
      <c r="BY5" s="660"/>
      <c r="BZ5" s="660"/>
      <c r="CA5" s="660"/>
      <c r="CB5" s="695"/>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194866</v>
      </c>
      <c r="S6" s="622"/>
      <c r="T6" s="622"/>
      <c r="U6" s="622"/>
      <c r="V6" s="622"/>
      <c r="W6" s="622"/>
      <c r="X6" s="622"/>
      <c r="Y6" s="623"/>
      <c r="Z6" s="659">
        <v>0.8</v>
      </c>
      <c r="AA6" s="659"/>
      <c r="AB6" s="659"/>
      <c r="AC6" s="659"/>
      <c r="AD6" s="660">
        <v>194866</v>
      </c>
      <c r="AE6" s="660"/>
      <c r="AF6" s="660"/>
      <c r="AG6" s="660"/>
      <c r="AH6" s="660"/>
      <c r="AI6" s="660"/>
      <c r="AJ6" s="660"/>
      <c r="AK6" s="660"/>
      <c r="AL6" s="624">
        <v>1.6</v>
      </c>
      <c r="AM6" s="625"/>
      <c r="AN6" s="625"/>
      <c r="AO6" s="661"/>
      <c r="AP6" s="618" t="s">
        <v>233</v>
      </c>
      <c r="AQ6" s="619"/>
      <c r="AR6" s="619"/>
      <c r="AS6" s="619"/>
      <c r="AT6" s="619"/>
      <c r="AU6" s="619"/>
      <c r="AV6" s="619"/>
      <c r="AW6" s="619"/>
      <c r="AX6" s="619"/>
      <c r="AY6" s="619"/>
      <c r="AZ6" s="619"/>
      <c r="BA6" s="619"/>
      <c r="BB6" s="619"/>
      <c r="BC6" s="619"/>
      <c r="BD6" s="619"/>
      <c r="BE6" s="619"/>
      <c r="BF6" s="620"/>
      <c r="BG6" s="621">
        <v>6765157</v>
      </c>
      <c r="BH6" s="622"/>
      <c r="BI6" s="622"/>
      <c r="BJ6" s="622"/>
      <c r="BK6" s="622"/>
      <c r="BL6" s="622"/>
      <c r="BM6" s="622"/>
      <c r="BN6" s="623"/>
      <c r="BO6" s="659">
        <v>98.9</v>
      </c>
      <c r="BP6" s="659"/>
      <c r="BQ6" s="659"/>
      <c r="BR6" s="659"/>
      <c r="BS6" s="660" t="s">
        <v>139</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148879</v>
      </c>
      <c r="CS6" s="622"/>
      <c r="CT6" s="622"/>
      <c r="CU6" s="622"/>
      <c r="CV6" s="622"/>
      <c r="CW6" s="622"/>
      <c r="CX6" s="622"/>
      <c r="CY6" s="623"/>
      <c r="CZ6" s="703">
        <v>0.6</v>
      </c>
      <c r="DA6" s="685"/>
      <c r="DB6" s="685"/>
      <c r="DC6" s="705"/>
      <c r="DD6" s="627" t="s">
        <v>139</v>
      </c>
      <c r="DE6" s="622"/>
      <c r="DF6" s="622"/>
      <c r="DG6" s="622"/>
      <c r="DH6" s="622"/>
      <c r="DI6" s="622"/>
      <c r="DJ6" s="622"/>
      <c r="DK6" s="622"/>
      <c r="DL6" s="622"/>
      <c r="DM6" s="622"/>
      <c r="DN6" s="622"/>
      <c r="DO6" s="622"/>
      <c r="DP6" s="623"/>
      <c r="DQ6" s="627">
        <v>148879</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3152</v>
      </c>
      <c r="S7" s="622"/>
      <c r="T7" s="622"/>
      <c r="U7" s="622"/>
      <c r="V7" s="622"/>
      <c r="W7" s="622"/>
      <c r="X7" s="622"/>
      <c r="Y7" s="623"/>
      <c r="Z7" s="659">
        <v>0</v>
      </c>
      <c r="AA7" s="659"/>
      <c r="AB7" s="659"/>
      <c r="AC7" s="659"/>
      <c r="AD7" s="660">
        <v>3152</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2895255</v>
      </c>
      <c r="BH7" s="622"/>
      <c r="BI7" s="622"/>
      <c r="BJ7" s="622"/>
      <c r="BK7" s="622"/>
      <c r="BL7" s="622"/>
      <c r="BM7" s="622"/>
      <c r="BN7" s="623"/>
      <c r="BO7" s="659">
        <v>42.3</v>
      </c>
      <c r="BP7" s="659"/>
      <c r="BQ7" s="659"/>
      <c r="BR7" s="659"/>
      <c r="BS7" s="660" t="s">
        <v>139</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3385658</v>
      </c>
      <c r="CS7" s="622"/>
      <c r="CT7" s="622"/>
      <c r="CU7" s="622"/>
      <c r="CV7" s="622"/>
      <c r="CW7" s="622"/>
      <c r="CX7" s="622"/>
      <c r="CY7" s="623"/>
      <c r="CZ7" s="659">
        <v>14.7</v>
      </c>
      <c r="DA7" s="659"/>
      <c r="DB7" s="659"/>
      <c r="DC7" s="659"/>
      <c r="DD7" s="627">
        <v>62452</v>
      </c>
      <c r="DE7" s="622"/>
      <c r="DF7" s="622"/>
      <c r="DG7" s="622"/>
      <c r="DH7" s="622"/>
      <c r="DI7" s="622"/>
      <c r="DJ7" s="622"/>
      <c r="DK7" s="622"/>
      <c r="DL7" s="622"/>
      <c r="DM7" s="622"/>
      <c r="DN7" s="622"/>
      <c r="DO7" s="622"/>
      <c r="DP7" s="623"/>
      <c r="DQ7" s="627">
        <v>3050328</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35100</v>
      </c>
      <c r="S8" s="622"/>
      <c r="T8" s="622"/>
      <c r="U8" s="622"/>
      <c r="V8" s="622"/>
      <c r="W8" s="622"/>
      <c r="X8" s="622"/>
      <c r="Y8" s="623"/>
      <c r="Z8" s="659">
        <v>0.1</v>
      </c>
      <c r="AA8" s="659"/>
      <c r="AB8" s="659"/>
      <c r="AC8" s="659"/>
      <c r="AD8" s="660">
        <v>35100</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83279</v>
      </c>
      <c r="BH8" s="622"/>
      <c r="BI8" s="622"/>
      <c r="BJ8" s="622"/>
      <c r="BK8" s="622"/>
      <c r="BL8" s="622"/>
      <c r="BM8" s="622"/>
      <c r="BN8" s="623"/>
      <c r="BO8" s="659">
        <v>1.2</v>
      </c>
      <c r="BP8" s="659"/>
      <c r="BQ8" s="659"/>
      <c r="BR8" s="659"/>
      <c r="BS8" s="660" t="s">
        <v>139</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7758225</v>
      </c>
      <c r="CS8" s="622"/>
      <c r="CT8" s="622"/>
      <c r="CU8" s="622"/>
      <c r="CV8" s="622"/>
      <c r="CW8" s="622"/>
      <c r="CX8" s="622"/>
      <c r="CY8" s="623"/>
      <c r="CZ8" s="659">
        <v>33.799999999999997</v>
      </c>
      <c r="DA8" s="659"/>
      <c r="DB8" s="659"/>
      <c r="DC8" s="659"/>
      <c r="DD8" s="627">
        <v>20823</v>
      </c>
      <c r="DE8" s="622"/>
      <c r="DF8" s="622"/>
      <c r="DG8" s="622"/>
      <c r="DH8" s="622"/>
      <c r="DI8" s="622"/>
      <c r="DJ8" s="622"/>
      <c r="DK8" s="622"/>
      <c r="DL8" s="622"/>
      <c r="DM8" s="622"/>
      <c r="DN8" s="622"/>
      <c r="DO8" s="622"/>
      <c r="DP8" s="623"/>
      <c r="DQ8" s="627">
        <v>3666935</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35595</v>
      </c>
      <c r="S9" s="622"/>
      <c r="T9" s="622"/>
      <c r="U9" s="622"/>
      <c r="V9" s="622"/>
      <c r="W9" s="622"/>
      <c r="X9" s="622"/>
      <c r="Y9" s="623"/>
      <c r="Z9" s="659">
        <v>0.1</v>
      </c>
      <c r="AA9" s="659"/>
      <c r="AB9" s="659"/>
      <c r="AC9" s="659"/>
      <c r="AD9" s="660">
        <v>35595</v>
      </c>
      <c r="AE9" s="660"/>
      <c r="AF9" s="660"/>
      <c r="AG9" s="660"/>
      <c r="AH9" s="660"/>
      <c r="AI9" s="660"/>
      <c r="AJ9" s="660"/>
      <c r="AK9" s="660"/>
      <c r="AL9" s="624">
        <v>0.3</v>
      </c>
      <c r="AM9" s="625"/>
      <c r="AN9" s="625"/>
      <c r="AO9" s="661"/>
      <c r="AP9" s="618" t="s">
        <v>242</v>
      </c>
      <c r="AQ9" s="619"/>
      <c r="AR9" s="619"/>
      <c r="AS9" s="619"/>
      <c r="AT9" s="619"/>
      <c r="AU9" s="619"/>
      <c r="AV9" s="619"/>
      <c r="AW9" s="619"/>
      <c r="AX9" s="619"/>
      <c r="AY9" s="619"/>
      <c r="AZ9" s="619"/>
      <c r="BA9" s="619"/>
      <c r="BB9" s="619"/>
      <c r="BC9" s="619"/>
      <c r="BD9" s="619"/>
      <c r="BE9" s="619"/>
      <c r="BF9" s="620"/>
      <c r="BG9" s="621">
        <v>2323648</v>
      </c>
      <c r="BH9" s="622"/>
      <c r="BI9" s="622"/>
      <c r="BJ9" s="622"/>
      <c r="BK9" s="622"/>
      <c r="BL9" s="622"/>
      <c r="BM9" s="622"/>
      <c r="BN9" s="623"/>
      <c r="BO9" s="659">
        <v>34</v>
      </c>
      <c r="BP9" s="659"/>
      <c r="BQ9" s="659"/>
      <c r="BR9" s="659"/>
      <c r="BS9" s="660" t="s">
        <v>139</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3063442</v>
      </c>
      <c r="CS9" s="622"/>
      <c r="CT9" s="622"/>
      <c r="CU9" s="622"/>
      <c r="CV9" s="622"/>
      <c r="CW9" s="622"/>
      <c r="CX9" s="622"/>
      <c r="CY9" s="623"/>
      <c r="CZ9" s="659">
        <v>13.3</v>
      </c>
      <c r="DA9" s="659"/>
      <c r="DB9" s="659"/>
      <c r="DC9" s="659"/>
      <c r="DD9" s="627">
        <v>270128</v>
      </c>
      <c r="DE9" s="622"/>
      <c r="DF9" s="622"/>
      <c r="DG9" s="622"/>
      <c r="DH9" s="622"/>
      <c r="DI9" s="622"/>
      <c r="DJ9" s="622"/>
      <c r="DK9" s="622"/>
      <c r="DL9" s="622"/>
      <c r="DM9" s="622"/>
      <c r="DN9" s="622"/>
      <c r="DO9" s="622"/>
      <c r="DP9" s="623"/>
      <c r="DQ9" s="627">
        <v>1374339</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139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123361</v>
      </c>
      <c r="BH10" s="622"/>
      <c r="BI10" s="622"/>
      <c r="BJ10" s="622"/>
      <c r="BK10" s="622"/>
      <c r="BL10" s="622"/>
      <c r="BM10" s="622"/>
      <c r="BN10" s="623"/>
      <c r="BO10" s="659">
        <v>1.8</v>
      </c>
      <c r="BP10" s="659"/>
      <c r="BQ10" s="659"/>
      <c r="BR10" s="659"/>
      <c r="BS10" s="660" t="s">
        <v>139</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5063</v>
      </c>
      <c r="CS10" s="622"/>
      <c r="CT10" s="622"/>
      <c r="CU10" s="622"/>
      <c r="CV10" s="622"/>
      <c r="CW10" s="622"/>
      <c r="CX10" s="622"/>
      <c r="CY10" s="623"/>
      <c r="CZ10" s="659">
        <v>0</v>
      </c>
      <c r="DA10" s="659"/>
      <c r="DB10" s="659"/>
      <c r="DC10" s="659"/>
      <c r="DD10" s="627" t="s">
        <v>139</v>
      </c>
      <c r="DE10" s="622"/>
      <c r="DF10" s="622"/>
      <c r="DG10" s="622"/>
      <c r="DH10" s="622"/>
      <c r="DI10" s="622"/>
      <c r="DJ10" s="622"/>
      <c r="DK10" s="622"/>
      <c r="DL10" s="622"/>
      <c r="DM10" s="622"/>
      <c r="DN10" s="622"/>
      <c r="DO10" s="622"/>
      <c r="DP10" s="623"/>
      <c r="DQ10" s="627">
        <v>5063</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1172940</v>
      </c>
      <c r="S11" s="622"/>
      <c r="T11" s="622"/>
      <c r="U11" s="622"/>
      <c r="V11" s="622"/>
      <c r="W11" s="622"/>
      <c r="X11" s="622"/>
      <c r="Y11" s="623"/>
      <c r="Z11" s="624">
        <v>4.9000000000000004</v>
      </c>
      <c r="AA11" s="625"/>
      <c r="AB11" s="625"/>
      <c r="AC11" s="626"/>
      <c r="AD11" s="627">
        <v>1172940</v>
      </c>
      <c r="AE11" s="622"/>
      <c r="AF11" s="622"/>
      <c r="AG11" s="622"/>
      <c r="AH11" s="622"/>
      <c r="AI11" s="622"/>
      <c r="AJ11" s="622"/>
      <c r="AK11" s="623"/>
      <c r="AL11" s="624">
        <v>9.4</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364967</v>
      </c>
      <c r="BH11" s="622"/>
      <c r="BI11" s="622"/>
      <c r="BJ11" s="622"/>
      <c r="BK11" s="622"/>
      <c r="BL11" s="622"/>
      <c r="BM11" s="622"/>
      <c r="BN11" s="623"/>
      <c r="BO11" s="659">
        <v>5.3</v>
      </c>
      <c r="BP11" s="659"/>
      <c r="BQ11" s="659"/>
      <c r="BR11" s="659"/>
      <c r="BS11" s="660" t="s">
        <v>139</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321196</v>
      </c>
      <c r="CS11" s="622"/>
      <c r="CT11" s="622"/>
      <c r="CU11" s="622"/>
      <c r="CV11" s="622"/>
      <c r="CW11" s="622"/>
      <c r="CX11" s="622"/>
      <c r="CY11" s="623"/>
      <c r="CZ11" s="659">
        <v>1.4</v>
      </c>
      <c r="DA11" s="659"/>
      <c r="DB11" s="659"/>
      <c r="DC11" s="659"/>
      <c r="DD11" s="627">
        <v>95447</v>
      </c>
      <c r="DE11" s="622"/>
      <c r="DF11" s="622"/>
      <c r="DG11" s="622"/>
      <c r="DH11" s="622"/>
      <c r="DI11" s="622"/>
      <c r="DJ11" s="622"/>
      <c r="DK11" s="622"/>
      <c r="DL11" s="622"/>
      <c r="DM11" s="622"/>
      <c r="DN11" s="622"/>
      <c r="DO11" s="622"/>
      <c r="DP11" s="623"/>
      <c r="DQ11" s="627">
        <v>197635</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98500</v>
      </c>
      <c r="S12" s="622"/>
      <c r="T12" s="622"/>
      <c r="U12" s="622"/>
      <c r="V12" s="622"/>
      <c r="W12" s="622"/>
      <c r="X12" s="622"/>
      <c r="Y12" s="623"/>
      <c r="Z12" s="659">
        <v>0.4</v>
      </c>
      <c r="AA12" s="659"/>
      <c r="AB12" s="659"/>
      <c r="AC12" s="659"/>
      <c r="AD12" s="660">
        <v>98500</v>
      </c>
      <c r="AE12" s="660"/>
      <c r="AF12" s="660"/>
      <c r="AG12" s="660"/>
      <c r="AH12" s="660"/>
      <c r="AI12" s="660"/>
      <c r="AJ12" s="660"/>
      <c r="AK12" s="660"/>
      <c r="AL12" s="624">
        <v>0.8</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3331479</v>
      </c>
      <c r="BH12" s="622"/>
      <c r="BI12" s="622"/>
      <c r="BJ12" s="622"/>
      <c r="BK12" s="622"/>
      <c r="BL12" s="622"/>
      <c r="BM12" s="622"/>
      <c r="BN12" s="623"/>
      <c r="BO12" s="659">
        <v>48.7</v>
      </c>
      <c r="BP12" s="659"/>
      <c r="BQ12" s="659"/>
      <c r="BR12" s="659"/>
      <c r="BS12" s="660" t="s">
        <v>139</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1233884</v>
      </c>
      <c r="CS12" s="622"/>
      <c r="CT12" s="622"/>
      <c r="CU12" s="622"/>
      <c r="CV12" s="622"/>
      <c r="CW12" s="622"/>
      <c r="CX12" s="622"/>
      <c r="CY12" s="623"/>
      <c r="CZ12" s="659">
        <v>5.4</v>
      </c>
      <c r="DA12" s="659"/>
      <c r="DB12" s="659"/>
      <c r="DC12" s="659"/>
      <c r="DD12" s="627">
        <v>90912</v>
      </c>
      <c r="DE12" s="622"/>
      <c r="DF12" s="622"/>
      <c r="DG12" s="622"/>
      <c r="DH12" s="622"/>
      <c r="DI12" s="622"/>
      <c r="DJ12" s="622"/>
      <c r="DK12" s="622"/>
      <c r="DL12" s="622"/>
      <c r="DM12" s="622"/>
      <c r="DN12" s="622"/>
      <c r="DO12" s="622"/>
      <c r="DP12" s="623"/>
      <c r="DQ12" s="627">
        <v>860479</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3330953</v>
      </c>
      <c r="BH13" s="622"/>
      <c r="BI13" s="622"/>
      <c r="BJ13" s="622"/>
      <c r="BK13" s="622"/>
      <c r="BL13" s="622"/>
      <c r="BM13" s="622"/>
      <c r="BN13" s="623"/>
      <c r="BO13" s="659">
        <v>48.7</v>
      </c>
      <c r="BP13" s="659"/>
      <c r="BQ13" s="659"/>
      <c r="BR13" s="659"/>
      <c r="BS13" s="660" t="s">
        <v>139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1846446</v>
      </c>
      <c r="CS13" s="622"/>
      <c r="CT13" s="622"/>
      <c r="CU13" s="622"/>
      <c r="CV13" s="622"/>
      <c r="CW13" s="622"/>
      <c r="CX13" s="622"/>
      <c r="CY13" s="623"/>
      <c r="CZ13" s="659">
        <v>8</v>
      </c>
      <c r="DA13" s="659"/>
      <c r="DB13" s="659"/>
      <c r="DC13" s="659"/>
      <c r="DD13" s="627">
        <v>1045421</v>
      </c>
      <c r="DE13" s="622"/>
      <c r="DF13" s="622"/>
      <c r="DG13" s="622"/>
      <c r="DH13" s="622"/>
      <c r="DI13" s="622"/>
      <c r="DJ13" s="622"/>
      <c r="DK13" s="622"/>
      <c r="DL13" s="622"/>
      <c r="DM13" s="622"/>
      <c r="DN13" s="622"/>
      <c r="DO13" s="622"/>
      <c r="DP13" s="623"/>
      <c r="DQ13" s="627">
        <v>1022123</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139</v>
      </c>
      <c r="AA14" s="659"/>
      <c r="AB14" s="659"/>
      <c r="AC14" s="659"/>
      <c r="AD14" s="660" t="s">
        <v>139</v>
      </c>
      <c r="AE14" s="660"/>
      <c r="AF14" s="660"/>
      <c r="AG14" s="660"/>
      <c r="AH14" s="660"/>
      <c r="AI14" s="660"/>
      <c r="AJ14" s="660"/>
      <c r="AK14" s="660"/>
      <c r="AL14" s="624" t="s">
        <v>139</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165578</v>
      </c>
      <c r="BH14" s="622"/>
      <c r="BI14" s="622"/>
      <c r="BJ14" s="622"/>
      <c r="BK14" s="622"/>
      <c r="BL14" s="622"/>
      <c r="BM14" s="622"/>
      <c r="BN14" s="623"/>
      <c r="BO14" s="659">
        <v>2.4</v>
      </c>
      <c r="BP14" s="659"/>
      <c r="BQ14" s="659"/>
      <c r="BR14" s="659"/>
      <c r="BS14" s="660" t="s">
        <v>139</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939699</v>
      </c>
      <c r="CS14" s="622"/>
      <c r="CT14" s="622"/>
      <c r="CU14" s="622"/>
      <c r="CV14" s="622"/>
      <c r="CW14" s="622"/>
      <c r="CX14" s="622"/>
      <c r="CY14" s="623"/>
      <c r="CZ14" s="659">
        <v>4.0999999999999996</v>
      </c>
      <c r="DA14" s="659"/>
      <c r="DB14" s="659"/>
      <c r="DC14" s="659"/>
      <c r="DD14" s="627">
        <v>29947</v>
      </c>
      <c r="DE14" s="622"/>
      <c r="DF14" s="622"/>
      <c r="DG14" s="622"/>
      <c r="DH14" s="622"/>
      <c r="DI14" s="622"/>
      <c r="DJ14" s="622"/>
      <c r="DK14" s="622"/>
      <c r="DL14" s="622"/>
      <c r="DM14" s="622"/>
      <c r="DN14" s="622"/>
      <c r="DO14" s="622"/>
      <c r="DP14" s="623"/>
      <c r="DQ14" s="627">
        <v>892132</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139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372845</v>
      </c>
      <c r="BH15" s="622"/>
      <c r="BI15" s="622"/>
      <c r="BJ15" s="622"/>
      <c r="BK15" s="622"/>
      <c r="BL15" s="622"/>
      <c r="BM15" s="622"/>
      <c r="BN15" s="623"/>
      <c r="BO15" s="659">
        <v>5.5</v>
      </c>
      <c r="BP15" s="659"/>
      <c r="BQ15" s="659"/>
      <c r="BR15" s="659"/>
      <c r="BS15" s="660" t="s">
        <v>139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2128950</v>
      </c>
      <c r="CS15" s="622"/>
      <c r="CT15" s="622"/>
      <c r="CU15" s="622"/>
      <c r="CV15" s="622"/>
      <c r="CW15" s="622"/>
      <c r="CX15" s="622"/>
      <c r="CY15" s="623"/>
      <c r="CZ15" s="659">
        <v>9.3000000000000007</v>
      </c>
      <c r="DA15" s="659"/>
      <c r="DB15" s="659"/>
      <c r="DC15" s="659"/>
      <c r="DD15" s="627">
        <v>252984</v>
      </c>
      <c r="DE15" s="622"/>
      <c r="DF15" s="622"/>
      <c r="DG15" s="622"/>
      <c r="DH15" s="622"/>
      <c r="DI15" s="622"/>
      <c r="DJ15" s="622"/>
      <c r="DK15" s="622"/>
      <c r="DL15" s="622"/>
      <c r="DM15" s="622"/>
      <c r="DN15" s="622"/>
      <c r="DO15" s="622"/>
      <c r="DP15" s="623"/>
      <c r="DQ15" s="627">
        <v>1677958</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25596</v>
      </c>
      <c r="S16" s="622"/>
      <c r="T16" s="622"/>
      <c r="U16" s="622"/>
      <c r="V16" s="622"/>
      <c r="W16" s="622"/>
      <c r="X16" s="622"/>
      <c r="Y16" s="623"/>
      <c r="Z16" s="659">
        <v>0.1</v>
      </c>
      <c r="AA16" s="659"/>
      <c r="AB16" s="659"/>
      <c r="AC16" s="659"/>
      <c r="AD16" s="660">
        <v>25596</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264</v>
      </c>
      <c r="BP16" s="659"/>
      <c r="BQ16" s="659"/>
      <c r="BR16" s="659"/>
      <c r="BS16" s="660" t="s">
        <v>139</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8429</v>
      </c>
      <c r="CS16" s="622"/>
      <c r="CT16" s="622"/>
      <c r="CU16" s="622"/>
      <c r="CV16" s="622"/>
      <c r="CW16" s="622"/>
      <c r="CX16" s="622"/>
      <c r="CY16" s="623"/>
      <c r="CZ16" s="659">
        <v>0</v>
      </c>
      <c r="DA16" s="659"/>
      <c r="DB16" s="659"/>
      <c r="DC16" s="659"/>
      <c r="DD16" s="627" t="s">
        <v>139</v>
      </c>
      <c r="DE16" s="622"/>
      <c r="DF16" s="622"/>
      <c r="DG16" s="622"/>
      <c r="DH16" s="622"/>
      <c r="DI16" s="622"/>
      <c r="DJ16" s="622"/>
      <c r="DK16" s="622"/>
      <c r="DL16" s="622"/>
      <c r="DM16" s="622"/>
      <c r="DN16" s="622"/>
      <c r="DO16" s="622"/>
      <c r="DP16" s="623"/>
      <c r="DQ16" s="627">
        <v>29</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97088</v>
      </c>
      <c r="S17" s="622"/>
      <c r="T17" s="622"/>
      <c r="U17" s="622"/>
      <c r="V17" s="622"/>
      <c r="W17" s="622"/>
      <c r="X17" s="622"/>
      <c r="Y17" s="623"/>
      <c r="Z17" s="659">
        <v>0.4</v>
      </c>
      <c r="AA17" s="659"/>
      <c r="AB17" s="659"/>
      <c r="AC17" s="659"/>
      <c r="AD17" s="660">
        <v>97088</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2131110</v>
      </c>
      <c r="CS17" s="622"/>
      <c r="CT17" s="622"/>
      <c r="CU17" s="622"/>
      <c r="CV17" s="622"/>
      <c r="CW17" s="622"/>
      <c r="CX17" s="622"/>
      <c r="CY17" s="623"/>
      <c r="CZ17" s="659">
        <v>9.3000000000000007</v>
      </c>
      <c r="DA17" s="659"/>
      <c r="DB17" s="659"/>
      <c r="DC17" s="659"/>
      <c r="DD17" s="627" t="s">
        <v>139</v>
      </c>
      <c r="DE17" s="622"/>
      <c r="DF17" s="622"/>
      <c r="DG17" s="622"/>
      <c r="DH17" s="622"/>
      <c r="DI17" s="622"/>
      <c r="DJ17" s="622"/>
      <c r="DK17" s="622"/>
      <c r="DL17" s="622"/>
      <c r="DM17" s="622"/>
      <c r="DN17" s="622"/>
      <c r="DO17" s="622"/>
      <c r="DP17" s="623"/>
      <c r="DQ17" s="627">
        <v>2076122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56672</v>
      </c>
      <c r="S18" s="622"/>
      <c r="T18" s="622"/>
      <c r="U18" s="622"/>
      <c r="V18" s="622"/>
      <c r="W18" s="622"/>
      <c r="X18" s="622"/>
      <c r="Y18" s="623"/>
      <c r="Z18" s="659">
        <v>0.2</v>
      </c>
      <c r="AA18" s="659"/>
      <c r="AB18" s="659"/>
      <c r="AC18" s="659"/>
      <c r="AD18" s="660">
        <v>56672</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55411</v>
      </c>
      <c r="S19" s="622"/>
      <c r="T19" s="622"/>
      <c r="U19" s="622"/>
      <c r="V19" s="622"/>
      <c r="W19" s="622"/>
      <c r="X19" s="622"/>
      <c r="Y19" s="623"/>
      <c r="Z19" s="659">
        <v>0.2</v>
      </c>
      <c r="AA19" s="659"/>
      <c r="AB19" s="659"/>
      <c r="AC19" s="659"/>
      <c r="AD19" s="660">
        <v>55411</v>
      </c>
      <c r="AE19" s="660"/>
      <c r="AF19" s="660"/>
      <c r="AG19" s="660"/>
      <c r="AH19" s="660"/>
      <c r="AI19" s="660"/>
      <c r="AJ19" s="660"/>
      <c r="AK19" s="660"/>
      <c r="AL19" s="624">
        <v>0.4</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75579</v>
      </c>
      <c r="BH19" s="622"/>
      <c r="BI19" s="622"/>
      <c r="BJ19" s="622"/>
      <c r="BK19" s="622"/>
      <c r="BL19" s="622"/>
      <c r="BM19" s="622"/>
      <c r="BN19" s="623"/>
      <c r="BO19" s="659">
        <v>1.1000000000000001</v>
      </c>
      <c r="BP19" s="659"/>
      <c r="BQ19" s="659"/>
      <c r="BR19" s="659"/>
      <c r="BS19" s="660" t="s">
        <v>139</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1261</v>
      </c>
      <c r="S20" s="622"/>
      <c r="T20" s="622"/>
      <c r="U20" s="622"/>
      <c r="V20" s="622"/>
      <c r="W20" s="622"/>
      <c r="X20" s="622"/>
      <c r="Y20" s="623"/>
      <c r="Z20" s="659">
        <v>0</v>
      </c>
      <c r="AA20" s="659"/>
      <c r="AB20" s="659"/>
      <c r="AC20" s="659"/>
      <c r="AD20" s="660">
        <v>1261</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75579</v>
      </c>
      <c r="BH20" s="622"/>
      <c r="BI20" s="622"/>
      <c r="BJ20" s="622"/>
      <c r="BK20" s="622"/>
      <c r="BL20" s="622"/>
      <c r="BM20" s="622"/>
      <c r="BN20" s="623"/>
      <c r="BO20" s="659">
        <v>1.1000000000000001</v>
      </c>
      <c r="BP20" s="659"/>
      <c r="BQ20" s="659"/>
      <c r="BR20" s="659"/>
      <c r="BS20" s="660" t="s">
        <v>139</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22970981</v>
      </c>
      <c r="CS20" s="622"/>
      <c r="CT20" s="622"/>
      <c r="CU20" s="622"/>
      <c r="CV20" s="622"/>
      <c r="CW20" s="622"/>
      <c r="CX20" s="622"/>
      <c r="CY20" s="623"/>
      <c r="CZ20" s="659">
        <v>100</v>
      </c>
      <c r="DA20" s="659"/>
      <c r="DB20" s="659"/>
      <c r="DC20" s="659"/>
      <c r="DD20" s="627">
        <v>1868114</v>
      </c>
      <c r="DE20" s="622"/>
      <c r="DF20" s="622"/>
      <c r="DG20" s="622"/>
      <c r="DH20" s="622"/>
      <c r="DI20" s="622"/>
      <c r="DJ20" s="622"/>
      <c r="DK20" s="622"/>
      <c r="DL20" s="622"/>
      <c r="DM20" s="622"/>
      <c r="DN20" s="622"/>
      <c r="DO20" s="622"/>
      <c r="DP20" s="623"/>
      <c r="DQ20" s="627">
        <v>14972022</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4277150</v>
      </c>
      <c r="S21" s="622"/>
      <c r="T21" s="622"/>
      <c r="U21" s="622"/>
      <c r="V21" s="622"/>
      <c r="W21" s="622"/>
      <c r="X21" s="622"/>
      <c r="Y21" s="623"/>
      <c r="Z21" s="659">
        <v>17.899999999999999</v>
      </c>
      <c r="AA21" s="659"/>
      <c r="AB21" s="659"/>
      <c r="AC21" s="659"/>
      <c r="AD21" s="660">
        <v>3895340</v>
      </c>
      <c r="AE21" s="660"/>
      <c r="AF21" s="660"/>
      <c r="AG21" s="660"/>
      <c r="AH21" s="660"/>
      <c r="AI21" s="660"/>
      <c r="AJ21" s="660"/>
      <c r="AK21" s="660"/>
      <c r="AL21" s="624">
        <v>31.1</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75579</v>
      </c>
      <c r="BH21" s="622"/>
      <c r="BI21" s="622"/>
      <c r="BJ21" s="622"/>
      <c r="BK21" s="622"/>
      <c r="BL21" s="622"/>
      <c r="BM21" s="622"/>
      <c r="BN21" s="623"/>
      <c r="BO21" s="659">
        <v>1.1000000000000001</v>
      </c>
      <c r="BP21" s="659"/>
      <c r="BQ21" s="659"/>
      <c r="BR21" s="659"/>
      <c r="BS21" s="660" t="s">
        <v>139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3895340</v>
      </c>
      <c r="S22" s="622"/>
      <c r="T22" s="622"/>
      <c r="U22" s="622"/>
      <c r="V22" s="622"/>
      <c r="W22" s="622"/>
      <c r="X22" s="622"/>
      <c r="Y22" s="623"/>
      <c r="Z22" s="659">
        <v>16.3</v>
      </c>
      <c r="AA22" s="659"/>
      <c r="AB22" s="659"/>
      <c r="AC22" s="659"/>
      <c r="AD22" s="660">
        <v>3895340</v>
      </c>
      <c r="AE22" s="660"/>
      <c r="AF22" s="660"/>
      <c r="AG22" s="660"/>
      <c r="AH22" s="660"/>
      <c r="AI22" s="660"/>
      <c r="AJ22" s="660"/>
      <c r="AK22" s="660"/>
      <c r="AL22" s="624">
        <v>31.1</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381810</v>
      </c>
      <c r="S23" s="622"/>
      <c r="T23" s="622"/>
      <c r="U23" s="622"/>
      <c r="V23" s="622"/>
      <c r="W23" s="622"/>
      <c r="X23" s="622"/>
      <c r="Y23" s="623"/>
      <c r="Z23" s="659">
        <v>1.6</v>
      </c>
      <c r="AA23" s="659"/>
      <c r="AB23" s="659"/>
      <c r="AC23" s="659"/>
      <c r="AD23" s="660" t="s">
        <v>139</v>
      </c>
      <c r="AE23" s="660"/>
      <c r="AF23" s="660"/>
      <c r="AG23" s="660"/>
      <c r="AH23" s="660"/>
      <c r="AI23" s="660"/>
      <c r="AJ23" s="660"/>
      <c r="AK23" s="660"/>
      <c r="AL23" s="624" t="s">
        <v>139</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139</v>
      </c>
      <c r="BP23" s="659"/>
      <c r="BQ23" s="659"/>
      <c r="BR23" s="659"/>
      <c r="BS23" s="660" t="s">
        <v>139</v>
      </c>
      <c r="BT23" s="660"/>
      <c r="BU23" s="660"/>
      <c r="BV23" s="660"/>
      <c r="BW23" s="660"/>
      <c r="BX23" s="660"/>
      <c r="BY23" s="660"/>
      <c r="BZ23" s="660"/>
      <c r="CA23" s="660"/>
      <c r="CB23" s="695"/>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9950795</v>
      </c>
      <c r="CS24" s="677"/>
      <c r="CT24" s="677"/>
      <c r="CU24" s="677"/>
      <c r="CV24" s="677"/>
      <c r="CW24" s="677"/>
      <c r="CX24" s="677"/>
      <c r="CY24" s="702"/>
      <c r="CZ24" s="703">
        <v>43.3</v>
      </c>
      <c r="DA24" s="685"/>
      <c r="DB24" s="685"/>
      <c r="DC24" s="705"/>
      <c r="DD24" s="701">
        <v>6180030</v>
      </c>
      <c r="DE24" s="677"/>
      <c r="DF24" s="677"/>
      <c r="DG24" s="677"/>
      <c r="DH24" s="677"/>
      <c r="DI24" s="677"/>
      <c r="DJ24" s="677"/>
      <c r="DK24" s="702"/>
      <c r="DL24" s="701">
        <v>6167666</v>
      </c>
      <c r="DM24" s="677"/>
      <c r="DN24" s="677"/>
      <c r="DO24" s="677"/>
      <c r="DP24" s="677"/>
      <c r="DQ24" s="677"/>
      <c r="DR24" s="677"/>
      <c r="DS24" s="677"/>
      <c r="DT24" s="677"/>
      <c r="DU24" s="677"/>
      <c r="DV24" s="702"/>
      <c r="DW24" s="703">
        <v>48.1</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12837395</v>
      </c>
      <c r="S25" s="622"/>
      <c r="T25" s="622"/>
      <c r="U25" s="622"/>
      <c r="V25" s="622"/>
      <c r="W25" s="622"/>
      <c r="X25" s="622"/>
      <c r="Y25" s="623"/>
      <c r="Z25" s="659">
        <v>53.6</v>
      </c>
      <c r="AA25" s="659"/>
      <c r="AB25" s="659"/>
      <c r="AC25" s="659"/>
      <c r="AD25" s="660">
        <v>12455585</v>
      </c>
      <c r="AE25" s="660"/>
      <c r="AF25" s="660"/>
      <c r="AG25" s="660"/>
      <c r="AH25" s="660"/>
      <c r="AI25" s="660"/>
      <c r="AJ25" s="660"/>
      <c r="AK25" s="660"/>
      <c r="AL25" s="624">
        <v>99.4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3324210</v>
      </c>
      <c r="CS25" s="634"/>
      <c r="CT25" s="634"/>
      <c r="CU25" s="634"/>
      <c r="CV25" s="634"/>
      <c r="CW25" s="634"/>
      <c r="CX25" s="634"/>
      <c r="CY25" s="635"/>
      <c r="CZ25" s="624">
        <v>14.5</v>
      </c>
      <c r="DA25" s="636"/>
      <c r="DB25" s="636"/>
      <c r="DC25" s="637"/>
      <c r="DD25" s="627">
        <v>2978936</v>
      </c>
      <c r="DE25" s="634"/>
      <c r="DF25" s="634"/>
      <c r="DG25" s="634"/>
      <c r="DH25" s="634"/>
      <c r="DI25" s="634"/>
      <c r="DJ25" s="634"/>
      <c r="DK25" s="635"/>
      <c r="DL25" s="627">
        <v>2971381</v>
      </c>
      <c r="DM25" s="634"/>
      <c r="DN25" s="634"/>
      <c r="DO25" s="634"/>
      <c r="DP25" s="634"/>
      <c r="DQ25" s="634"/>
      <c r="DR25" s="634"/>
      <c r="DS25" s="634"/>
      <c r="DT25" s="634"/>
      <c r="DU25" s="634"/>
      <c r="DV25" s="635"/>
      <c r="DW25" s="624">
        <v>23.2</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9854</v>
      </c>
      <c r="S26" s="622"/>
      <c r="T26" s="622"/>
      <c r="U26" s="622"/>
      <c r="V26" s="622"/>
      <c r="W26" s="622"/>
      <c r="X26" s="622"/>
      <c r="Y26" s="623"/>
      <c r="Z26" s="659">
        <v>0</v>
      </c>
      <c r="AA26" s="659"/>
      <c r="AB26" s="659"/>
      <c r="AC26" s="659"/>
      <c r="AD26" s="660">
        <v>9854</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1940332</v>
      </c>
      <c r="CS26" s="622"/>
      <c r="CT26" s="622"/>
      <c r="CU26" s="622"/>
      <c r="CV26" s="622"/>
      <c r="CW26" s="622"/>
      <c r="CX26" s="622"/>
      <c r="CY26" s="623"/>
      <c r="CZ26" s="624">
        <v>8.4</v>
      </c>
      <c r="DA26" s="636"/>
      <c r="DB26" s="636"/>
      <c r="DC26" s="637"/>
      <c r="DD26" s="627">
        <v>1756075</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372168</v>
      </c>
      <c r="S27" s="622"/>
      <c r="T27" s="622"/>
      <c r="U27" s="622"/>
      <c r="V27" s="622"/>
      <c r="W27" s="622"/>
      <c r="X27" s="622"/>
      <c r="Y27" s="623"/>
      <c r="Z27" s="659">
        <v>1.6</v>
      </c>
      <c r="AA27" s="659"/>
      <c r="AB27" s="659"/>
      <c r="AC27" s="659"/>
      <c r="AD27" s="660" t="s">
        <v>139</v>
      </c>
      <c r="AE27" s="660"/>
      <c r="AF27" s="660"/>
      <c r="AG27" s="660"/>
      <c r="AH27" s="660"/>
      <c r="AI27" s="660"/>
      <c r="AJ27" s="660"/>
      <c r="AK27" s="660"/>
      <c r="AL27" s="624" t="s">
        <v>139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6840736</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4495475</v>
      </c>
      <c r="CS27" s="634"/>
      <c r="CT27" s="634"/>
      <c r="CU27" s="634"/>
      <c r="CV27" s="634"/>
      <c r="CW27" s="634"/>
      <c r="CX27" s="634"/>
      <c r="CY27" s="635"/>
      <c r="CZ27" s="624">
        <v>19.600000000000001</v>
      </c>
      <c r="DA27" s="636"/>
      <c r="DB27" s="636"/>
      <c r="DC27" s="637"/>
      <c r="DD27" s="627">
        <v>1124972</v>
      </c>
      <c r="DE27" s="634"/>
      <c r="DF27" s="634"/>
      <c r="DG27" s="634"/>
      <c r="DH27" s="634"/>
      <c r="DI27" s="634"/>
      <c r="DJ27" s="634"/>
      <c r="DK27" s="635"/>
      <c r="DL27" s="627">
        <v>1120163</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190778</v>
      </c>
      <c r="S28" s="622"/>
      <c r="T28" s="622"/>
      <c r="U28" s="622"/>
      <c r="V28" s="622"/>
      <c r="W28" s="622"/>
      <c r="X28" s="622"/>
      <c r="Y28" s="623"/>
      <c r="Z28" s="659">
        <v>0.8</v>
      </c>
      <c r="AA28" s="659"/>
      <c r="AB28" s="659"/>
      <c r="AC28" s="659"/>
      <c r="AD28" s="660">
        <v>28794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2131110</v>
      </c>
      <c r="CS28" s="622"/>
      <c r="CT28" s="622"/>
      <c r="CU28" s="622"/>
      <c r="CV28" s="622"/>
      <c r="CW28" s="622"/>
      <c r="CX28" s="622"/>
      <c r="CY28" s="623"/>
      <c r="CZ28" s="624">
        <v>9.3000000000000007</v>
      </c>
      <c r="DA28" s="636"/>
      <c r="DB28" s="636"/>
      <c r="DC28" s="637"/>
      <c r="DD28" s="627">
        <v>2076122</v>
      </c>
      <c r="DE28" s="622"/>
      <c r="DF28" s="622"/>
      <c r="DG28" s="622"/>
      <c r="DH28" s="622"/>
      <c r="DI28" s="622"/>
      <c r="DJ28" s="622"/>
      <c r="DK28" s="623"/>
      <c r="DL28" s="627">
        <v>2076122</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63449</v>
      </c>
      <c r="S29" s="622"/>
      <c r="T29" s="622"/>
      <c r="U29" s="622"/>
      <c r="V29" s="622"/>
      <c r="W29" s="622"/>
      <c r="X29" s="622"/>
      <c r="Y29" s="623"/>
      <c r="Z29" s="659">
        <v>0.3</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71</v>
      </c>
      <c r="CG29" s="619"/>
      <c r="CH29" s="619"/>
      <c r="CI29" s="619"/>
      <c r="CJ29" s="619"/>
      <c r="CK29" s="619"/>
      <c r="CL29" s="619"/>
      <c r="CM29" s="619"/>
      <c r="CN29" s="619"/>
      <c r="CO29" s="619"/>
      <c r="CP29" s="619"/>
      <c r="CQ29" s="620"/>
      <c r="CR29" s="621">
        <v>2131110</v>
      </c>
      <c r="CS29" s="634"/>
      <c r="CT29" s="634"/>
      <c r="CU29" s="634"/>
      <c r="CV29" s="634"/>
      <c r="CW29" s="634"/>
      <c r="CX29" s="634"/>
      <c r="CY29" s="635"/>
      <c r="CZ29" s="624">
        <v>9.3000000000000007</v>
      </c>
      <c r="DA29" s="636"/>
      <c r="DB29" s="636"/>
      <c r="DC29" s="637"/>
      <c r="DD29" s="627">
        <v>2076122</v>
      </c>
      <c r="DE29" s="634"/>
      <c r="DF29" s="634"/>
      <c r="DG29" s="634"/>
      <c r="DH29" s="634"/>
      <c r="DI29" s="634"/>
      <c r="DJ29" s="634"/>
      <c r="DK29" s="635"/>
      <c r="DL29" s="627">
        <v>2076122</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3982773</v>
      </c>
      <c r="S30" s="622"/>
      <c r="T30" s="622"/>
      <c r="U30" s="622"/>
      <c r="V30" s="622"/>
      <c r="W30" s="622"/>
      <c r="X30" s="622"/>
      <c r="Y30" s="623"/>
      <c r="Z30" s="659">
        <v>16.600000000000001</v>
      </c>
      <c r="AA30" s="659"/>
      <c r="AB30" s="659"/>
      <c r="AC30" s="659"/>
      <c r="AD30" s="660" t="s">
        <v>139</v>
      </c>
      <c r="AE30" s="660"/>
      <c r="AF30" s="660"/>
      <c r="AG30" s="660"/>
      <c r="AH30" s="660"/>
      <c r="AI30" s="660"/>
      <c r="AJ30" s="660"/>
      <c r="AK30" s="660"/>
      <c r="AL30" s="624" t="s">
        <v>139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2033539</v>
      </c>
      <c r="CS30" s="622"/>
      <c r="CT30" s="622"/>
      <c r="CU30" s="622"/>
      <c r="CV30" s="622"/>
      <c r="CW30" s="622"/>
      <c r="CX30" s="622"/>
      <c r="CY30" s="623"/>
      <c r="CZ30" s="624">
        <v>8.9</v>
      </c>
      <c r="DA30" s="636"/>
      <c r="DB30" s="636"/>
      <c r="DC30" s="637"/>
      <c r="DD30" s="627">
        <v>1978551</v>
      </c>
      <c r="DE30" s="622"/>
      <c r="DF30" s="622"/>
      <c r="DG30" s="622"/>
      <c r="DH30" s="622"/>
      <c r="DI30" s="622"/>
      <c r="DJ30" s="622"/>
      <c r="DK30" s="623"/>
      <c r="DL30" s="627">
        <v>1978551</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139</v>
      </c>
      <c r="AM31" s="625"/>
      <c r="AN31" s="625"/>
      <c r="AO31" s="661"/>
      <c r="AP31" s="687" t="s">
        <v>311</v>
      </c>
      <c r="AQ31" s="688"/>
      <c r="AR31" s="688"/>
      <c r="AS31" s="688"/>
      <c r="AT31" s="689" t="s">
        <v>312</v>
      </c>
      <c r="AU31" s="214"/>
      <c r="AV31" s="214"/>
      <c r="AW31" s="214"/>
      <c r="AX31" s="679" t="s">
        <v>189</v>
      </c>
      <c r="AY31" s="680"/>
      <c r="AZ31" s="680"/>
      <c r="BA31" s="680"/>
      <c r="BB31" s="680"/>
      <c r="BC31" s="680"/>
      <c r="BD31" s="680"/>
      <c r="BE31" s="680"/>
      <c r="BF31" s="681"/>
      <c r="BG31" s="683">
        <v>98.6</v>
      </c>
      <c r="BH31" s="684"/>
      <c r="BI31" s="684"/>
      <c r="BJ31" s="684"/>
      <c r="BK31" s="684"/>
      <c r="BL31" s="684"/>
      <c r="BM31" s="685">
        <v>96.3</v>
      </c>
      <c r="BN31" s="684"/>
      <c r="BO31" s="684"/>
      <c r="BP31" s="684"/>
      <c r="BQ31" s="686"/>
      <c r="BR31" s="683">
        <v>98.6</v>
      </c>
      <c r="BS31" s="684"/>
      <c r="BT31" s="684"/>
      <c r="BU31" s="684"/>
      <c r="BV31" s="684"/>
      <c r="BW31" s="684"/>
      <c r="BX31" s="685">
        <v>96.3</v>
      </c>
      <c r="BY31" s="684"/>
      <c r="BZ31" s="684"/>
      <c r="CA31" s="684"/>
      <c r="CB31" s="686"/>
      <c r="CD31" s="642"/>
      <c r="CE31" s="643"/>
      <c r="CF31" s="618" t="s">
        <v>313</v>
      </c>
      <c r="CG31" s="619"/>
      <c r="CH31" s="619"/>
      <c r="CI31" s="619"/>
      <c r="CJ31" s="619"/>
      <c r="CK31" s="619"/>
      <c r="CL31" s="619"/>
      <c r="CM31" s="619"/>
      <c r="CN31" s="619"/>
      <c r="CO31" s="619"/>
      <c r="CP31" s="619"/>
      <c r="CQ31" s="620"/>
      <c r="CR31" s="621">
        <v>97571</v>
      </c>
      <c r="CS31" s="634"/>
      <c r="CT31" s="634"/>
      <c r="CU31" s="634"/>
      <c r="CV31" s="634"/>
      <c r="CW31" s="634"/>
      <c r="CX31" s="634"/>
      <c r="CY31" s="635"/>
      <c r="CZ31" s="624">
        <v>0.4</v>
      </c>
      <c r="DA31" s="636"/>
      <c r="DB31" s="636"/>
      <c r="DC31" s="637"/>
      <c r="DD31" s="627">
        <v>97571</v>
      </c>
      <c r="DE31" s="634"/>
      <c r="DF31" s="634"/>
      <c r="DG31" s="634"/>
      <c r="DH31" s="634"/>
      <c r="DI31" s="634"/>
      <c r="DJ31" s="634"/>
      <c r="DK31" s="635"/>
      <c r="DL31" s="627">
        <v>97571</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1267934</v>
      </c>
      <c r="S32" s="622"/>
      <c r="T32" s="622"/>
      <c r="U32" s="622"/>
      <c r="V32" s="622"/>
      <c r="W32" s="622"/>
      <c r="X32" s="622"/>
      <c r="Y32" s="623"/>
      <c r="Z32" s="659">
        <v>5.3</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0" t="s">
        <v>315</v>
      </c>
      <c r="AX32" s="618" t="s">
        <v>316</v>
      </c>
      <c r="AY32" s="619"/>
      <c r="AZ32" s="619"/>
      <c r="BA32" s="619"/>
      <c r="BB32" s="619"/>
      <c r="BC32" s="619"/>
      <c r="BD32" s="619"/>
      <c r="BE32" s="619"/>
      <c r="BF32" s="620"/>
      <c r="BG32" s="692">
        <v>98.8</v>
      </c>
      <c r="BH32" s="634"/>
      <c r="BI32" s="634"/>
      <c r="BJ32" s="634"/>
      <c r="BK32" s="634"/>
      <c r="BL32" s="634"/>
      <c r="BM32" s="625">
        <v>96.6</v>
      </c>
      <c r="BN32" s="634"/>
      <c r="BO32" s="634"/>
      <c r="BP32" s="634"/>
      <c r="BQ32" s="657"/>
      <c r="BR32" s="692">
        <v>98.8</v>
      </c>
      <c r="BS32" s="634"/>
      <c r="BT32" s="634"/>
      <c r="BU32" s="634"/>
      <c r="BV32" s="634"/>
      <c r="BW32" s="634"/>
      <c r="BX32" s="625">
        <v>96.4</v>
      </c>
      <c r="BY32" s="634"/>
      <c r="BZ32" s="634"/>
      <c r="CA32" s="634"/>
      <c r="CB32" s="657"/>
      <c r="CD32" s="644"/>
      <c r="CE32" s="645"/>
      <c r="CF32" s="618" t="s">
        <v>317</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108559</v>
      </c>
      <c r="S33" s="622"/>
      <c r="T33" s="622"/>
      <c r="U33" s="622"/>
      <c r="V33" s="622"/>
      <c r="W33" s="622"/>
      <c r="X33" s="622"/>
      <c r="Y33" s="623"/>
      <c r="Z33" s="659">
        <v>0.5</v>
      </c>
      <c r="AA33" s="659"/>
      <c r="AB33" s="659"/>
      <c r="AC33" s="659"/>
      <c r="AD33" s="660" t="s">
        <v>139</v>
      </c>
      <c r="AE33" s="660"/>
      <c r="AF33" s="660"/>
      <c r="AG33" s="660"/>
      <c r="AH33" s="660"/>
      <c r="AI33" s="660"/>
      <c r="AJ33" s="660"/>
      <c r="AK33" s="660"/>
      <c r="AL33" s="624" t="s">
        <v>139</v>
      </c>
      <c r="AM33" s="625"/>
      <c r="AN33" s="625"/>
      <c r="AO33" s="661"/>
      <c r="AP33" s="664"/>
      <c r="AQ33" s="665"/>
      <c r="AR33" s="665"/>
      <c r="AS33" s="665"/>
      <c r="AT33" s="691"/>
      <c r="AU33" s="215"/>
      <c r="AV33" s="215"/>
      <c r="AW33" s="215"/>
      <c r="AX33" s="602" t="s">
        <v>319</v>
      </c>
      <c r="AY33" s="603"/>
      <c r="AZ33" s="603"/>
      <c r="BA33" s="603"/>
      <c r="BB33" s="603"/>
      <c r="BC33" s="603"/>
      <c r="BD33" s="603"/>
      <c r="BE33" s="603"/>
      <c r="BF33" s="604"/>
      <c r="BG33" s="682">
        <v>98.3</v>
      </c>
      <c r="BH33" s="606"/>
      <c r="BI33" s="606"/>
      <c r="BJ33" s="606"/>
      <c r="BK33" s="606"/>
      <c r="BL33" s="606"/>
      <c r="BM33" s="652">
        <v>95.7</v>
      </c>
      <c r="BN33" s="606"/>
      <c r="BO33" s="606"/>
      <c r="BP33" s="606"/>
      <c r="BQ33" s="669"/>
      <c r="BR33" s="682">
        <v>98.2</v>
      </c>
      <c r="BS33" s="606"/>
      <c r="BT33" s="606"/>
      <c r="BU33" s="606"/>
      <c r="BV33" s="606"/>
      <c r="BW33" s="606"/>
      <c r="BX33" s="652">
        <v>95.8</v>
      </c>
      <c r="BY33" s="606"/>
      <c r="BZ33" s="606"/>
      <c r="CA33" s="606"/>
      <c r="CB33" s="669"/>
      <c r="CD33" s="618" t="s">
        <v>320</v>
      </c>
      <c r="CE33" s="619"/>
      <c r="CF33" s="619"/>
      <c r="CG33" s="619"/>
      <c r="CH33" s="619"/>
      <c r="CI33" s="619"/>
      <c r="CJ33" s="619"/>
      <c r="CK33" s="619"/>
      <c r="CL33" s="619"/>
      <c r="CM33" s="619"/>
      <c r="CN33" s="619"/>
      <c r="CO33" s="619"/>
      <c r="CP33" s="619"/>
      <c r="CQ33" s="620"/>
      <c r="CR33" s="621">
        <v>11143643</v>
      </c>
      <c r="CS33" s="634"/>
      <c r="CT33" s="634"/>
      <c r="CU33" s="634"/>
      <c r="CV33" s="634"/>
      <c r="CW33" s="634"/>
      <c r="CX33" s="634"/>
      <c r="CY33" s="635"/>
      <c r="CZ33" s="624">
        <v>48.5</v>
      </c>
      <c r="DA33" s="636"/>
      <c r="DB33" s="636"/>
      <c r="DC33" s="637"/>
      <c r="DD33" s="627">
        <v>8305661</v>
      </c>
      <c r="DE33" s="634"/>
      <c r="DF33" s="634"/>
      <c r="DG33" s="634"/>
      <c r="DH33" s="634"/>
      <c r="DI33" s="634"/>
      <c r="DJ33" s="634"/>
      <c r="DK33" s="635"/>
      <c r="DL33" s="627">
        <v>5158031</v>
      </c>
      <c r="DM33" s="634"/>
      <c r="DN33" s="634"/>
      <c r="DO33" s="634"/>
      <c r="DP33" s="634"/>
      <c r="DQ33" s="634"/>
      <c r="DR33" s="634"/>
      <c r="DS33" s="634"/>
      <c r="DT33" s="634"/>
      <c r="DU33" s="634"/>
      <c r="DV33" s="635"/>
      <c r="DW33" s="624">
        <v>40.200000000000003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439572</v>
      </c>
      <c r="S34" s="622"/>
      <c r="T34" s="622"/>
      <c r="U34" s="622"/>
      <c r="V34" s="622"/>
      <c r="W34" s="622"/>
      <c r="X34" s="622"/>
      <c r="Y34" s="623"/>
      <c r="Z34" s="659">
        <v>1.8</v>
      </c>
      <c r="AA34" s="659"/>
      <c r="AB34" s="659"/>
      <c r="AC34" s="659"/>
      <c r="AD34" s="660" t="s">
        <v>139</v>
      </c>
      <c r="AE34" s="660"/>
      <c r="AF34" s="660"/>
      <c r="AG34" s="660"/>
      <c r="AH34" s="660"/>
      <c r="AI34" s="660"/>
      <c r="AJ34" s="660"/>
      <c r="AK34" s="660"/>
      <c r="AL34" s="624" t="s">
        <v>139</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322</v>
      </c>
      <c r="CE34" s="619"/>
      <c r="CF34" s="619"/>
      <c r="CG34" s="619"/>
      <c r="CH34" s="619"/>
      <c r="CI34" s="619"/>
      <c r="CJ34" s="619"/>
      <c r="CK34" s="619"/>
      <c r="CL34" s="619"/>
      <c r="CM34" s="619"/>
      <c r="CN34" s="619"/>
      <c r="CO34" s="619"/>
      <c r="CP34" s="619"/>
      <c r="CQ34" s="620"/>
      <c r="CR34" s="621">
        <v>3438822</v>
      </c>
      <c r="CS34" s="622"/>
      <c r="CT34" s="622"/>
      <c r="CU34" s="622"/>
      <c r="CV34" s="622"/>
      <c r="CW34" s="622"/>
      <c r="CX34" s="622"/>
      <c r="CY34" s="623"/>
      <c r="CZ34" s="624">
        <v>15</v>
      </c>
      <c r="DA34" s="636"/>
      <c r="DB34" s="636"/>
      <c r="DC34" s="637"/>
      <c r="DD34" s="627">
        <v>2533608</v>
      </c>
      <c r="DE34" s="622"/>
      <c r="DF34" s="622"/>
      <c r="DG34" s="622"/>
      <c r="DH34" s="622"/>
      <c r="DI34" s="622"/>
      <c r="DJ34" s="622"/>
      <c r="DK34" s="623"/>
      <c r="DL34" s="627">
        <v>2147303</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702252</v>
      </c>
      <c r="S35" s="622"/>
      <c r="T35" s="622"/>
      <c r="U35" s="622"/>
      <c r="V35" s="622"/>
      <c r="W35" s="622"/>
      <c r="X35" s="622"/>
      <c r="Y35" s="623"/>
      <c r="Z35" s="659">
        <v>2.9</v>
      </c>
      <c r="AA35" s="659"/>
      <c r="AB35" s="659"/>
      <c r="AC35" s="659"/>
      <c r="AD35" s="660" t="s">
        <v>139</v>
      </c>
      <c r="AE35" s="660"/>
      <c r="AF35" s="660"/>
      <c r="AG35" s="660"/>
      <c r="AH35" s="660"/>
      <c r="AI35" s="660"/>
      <c r="AJ35" s="660"/>
      <c r="AK35" s="660"/>
      <c r="AL35" s="624" t="s">
        <v>139</v>
      </c>
      <c r="AM35" s="625"/>
      <c r="AN35" s="625"/>
      <c r="AO35" s="661"/>
      <c r="AP35" s="218"/>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107556</v>
      </c>
      <c r="CS35" s="634"/>
      <c r="CT35" s="634"/>
      <c r="CU35" s="634"/>
      <c r="CV35" s="634"/>
      <c r="CW35" s="634"/>
      <c r="CX35" s="634"/>
      <c r="CY35" s="635"/>
      <c r="CZ35" s="624">
        <v>0.5</v>
      </c>
      <c r="DA35" s="636"/>
      <c r="DB35" s="636"/>
      <c r="DC35" s="637"/>
      <c r="DD35" s="627">
        <v>97063</v>
      </c>
      <c r="DE35" s="634"/>
      <c r="DF35" s="634"/>
      <c r="DG35" s="634"/>
      <c r="DH35" s="634"/>
      <c r="DI35" s="634"/>
      <c r="DJ35" s="634"/>
      <c r="DK35" s="635"/>
      <c r="DL35" s="627">
        <v>97063</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1287228</v>
      </c>
      <c r="S36" s="622"/>
      <c r="T36" s="622"/>
      <c r="U36" s="622"/>
      <c r="V36" s="622"/>
      <c r="W36" s="622"/>
      <c r="X36" s="622"/>
      <c r="Y36" s="623"/>
      <c r="Z36" s="659">
        <v>5.4</v>
      </c>
      <c r="AA36" s="659"/>
      <c r="AB36" s="659"/>
      <c r="AC36" s="659"/>
      <c r="AD36" s="660" t="s">
        <v>139</v>
      </c>
      <c r="AE36" s="660"/>
      <c r="AF36" s="660"/>
      <c r="AG36" s="660"/>
      <c r="AH36" s="660"/>
      <c r="AI36" s="660"/>
      <c r="AJ36" s="660"/>
      <c r="AK36" s="660"/>
      <c r="AL36" s="624" t="s">
        <v>139</v>
      </c>
      <c r="AM36" s="625"/>
      <c r="AN36" s="625"/>
      <c r="AO36" s="661"/>
      <c r="AP36" s="218"/>
      <c r="AQ36" s="670" t="s">
        <v>328</v>
      </c>
      <c r="AR36" s="671"/>
      <c r="AS36" s="671"/>
      <c r="AT36" s="671"/>
      <c r="AU36" s="671"/>
      <c r="AV36" s="671"/>
      <c r="AW36" s="671"/>
      <c r="AX36" s="671"/>
      <c r="AY36" s="672"/>
      <c r="AZ36" s="676">
        <v>2306337</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4810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4464618</v>
      </c>
      <c r="CS36" s="622"/>
      <c r="CT36" s="622"/>
      <c r="CU36" s="622"/>
      <c r="CV36" s="622"/>
      <c r="CW36" s="622"/>
      <c r="CX36" s="622"/>
      <c r="CY36" s="623"/>
      <c r="CZ36" s="624">
        <v>19.399999999999999</v>
      </c>
      <c r="DA36" s="636"/>
      <c r="DB36" s="636"/>
      <c r="DC36" s="637"/>
      <c r="DD36" s="627">
        <v>2903862</v>
      </c>
      <c r="DE36" s="622"/>
      <c r="DF36" s="622"/>
      <c r="DG36" s="622"/>
      <c r="DH36" s="622"/>
      <c r="DI36" s="622"/>
      <c r="DJ36" s="622"/>
      <c r="DK36" s="623"/>
      <c r="DL36" s="627">
        <v>1600768</v>
      </c>
      <c r="DM36" s="622"/>
      <c r="DN36" s="622"/>
      <c r="DO36" s="622"/>
      <c r="DP36" s="622"/>
      <c r="DQ36" s="622"/>
      <c r="DR36" s="622"/>
      <c r="DS36" s="622"/>
      <c r="DT36" s="622"/>
      <c r="DU36" s="622"/>
      <c r="DV36" s="623"/>
      <c r="DW36" s="624">
        <v>12.5</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221336</v>
      </c>
      <c r="S37" s="622"/>
      <c r="T37" s="622"/>
      <c r="U37" s="622"/>
      <c r="V37" s="622"/>
      <c r="W37" s="622"/>
      <c r="X37" s="622"/>
      <c r="Y37" s="623"/>
      <c r="Z37" s="659">
        <v>0.9</v>
      </c>
      <c r="AA37" s="659"/>
      <c r="AB37" s="659"/>
      <c r="AC37" s="659"/>
      <c r="AD37" s="660">
        <v>42031</v>
      </c>
      <c r="AE37" s="660"/>
      <c r="AF37" s="660"/>
      <c r="AG37" s="660"/>
      <c r="AH37" s="660"/>
      <c r="AI37" s="660"/>
      <c r="AJ37" s="660"/>
      <c r="AK37" s="660"/>
      <c r="AL37" s="624">
        <v>0.3</v>
      </c>
      <c r="AM37" s="625"/>
      <c r="AN37" s="625"/>
      <c r="AO37" s="661"/>
      <c r="AQ37" s="654" t="s">
        <v>332</v>
      </c>
      <c r="AR37" s="655"/>
      <c r="AS37" s="655"/>
      <c r="AT37" s="655"/>
      <c r="AU37" s="655"/>
      <c r="AV37" s="655"/>
      <c r="AW37" s="655"/>
      <c r="AX37" s="655"/>
      <c r="AY37" s="656"/>
      <c r="AZ37" s="621">
        <v>496780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-20190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1974962</v>
      </c>
      <c r="CS37" s="634"/>
      <c r="CT37" s="634"/>
      <c r="CU37" s="634"/>
      <c r="CV37" s="634"/>
      <c r="CW37" s="634"/>
      <c r="CX37" s="634"/>
      <c r="CY37" s="635"/>
      <c r="CZ37" s="624">
        <v>8.6</v>
      </c>
      <c r="DA37" s="636"/>
      <c r="DB37" s="636"/>
      <c r="DC37" s="637"/>
      <c r="DD37" s="627">
        <v>890862</v>
      </c>
      <c r="DE37" s="634"/>
      <c r="DF37" s="634"/>
      <c r="DG37" s="634"/>
      <c r="DH37" s="634"/>
      <c r="DI37" s="634"/>
      <c r="DJ37" s="634"/>
      <c r="DK37" s="635"/>
      <c r="DL37" s="627">
        <v>751264</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2465951</v>
      </c>
      <c r="S38" s="622"/>
      <c r="T38" s="622"/>
      <c r="U38" s="622"/>
      <c r="V38" s="622"/>
      <c r="W38" s="622"/>
      <c r="X38" s="622"/>
      <c r="Y38" s="623"/>
      <c r="Z38" s="659">
        <v>10.3</v>
      </c>
      <c r="AA38" s="659"/>
      <c r="AB38" s="659"/>
      <c r="AC38" s="659"/>
      <c r="AD38" s="660" t="s">
        <v>139</v>
      </c>
      <c r="AE38" s="660"/>
      <c r="AF38" s="660"/>
      <c r="AG38" s="660"/>
      <c r="AH38" s="660"/>
      <c r="AI38" s="660"/>
      <c r="AJ38" s="660"/>
      <c r="AK38" s="660"/>
      <c r="AL38" s="624" t="s">
        <v>139</v>
      </c>
      <c r="AM38" s="625"/>
      <c r="AN38" s="625"/>
      <c r="AO38" s="661"/>
      <c r="AQ38" s="654" t="s">
        <v>336</v>
      </c>
      <c r="AR38" s="655"/>
      <c r="AS38" s="655"/>
      <c r="AT38" s="655"/>
      <c r="AU38" s="655"/>
      <c r="AV38" s="655"/>
      <c r="AW38" s="655"/>
      <c r="AX38" s="655"/>
      <c r="AY38" s="656"/>
      <c r="AZ38" s="621">
        <v>29769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7203</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1779788</v>
      </c>
      <c r="CS38" s="622"/>
      <c r="CT38" s="622"/>
      <c r="CU38" s="622"/>
      <c r="CV38" s="622"/>
      <c r="CW38" s="622"/>
      <c r="CX38" s="622"/>
      <c r="CY38" s="623"/>
      <c r="CZ38" s="624">
        <v>7.7</v>
      </c>
      <c r="DA38" s="636"/>
      <c r="DB38" s="636"/>
      <c r="DC38" s="637"/>
      <c r="DD38" s="627">
        <v>1444852</v>
      </c>
      <c r="DE38" s="622"/>
      <c r="DF38" s="622"/>
      <c r="DG38" s="622"/>
      <c r="DH38" s="622"/>
      <c r="DI38" s="622"/>
      <c r="DJ38" s="622"/>
      <c r="DK38" s="623"/>
      <c r="DL38" s="627">
        <v>1312897</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139</v>
      </c>
      <c r="AM39" s="625"/>
      <c r="AN39" s="625"/>
      <c r="AO39" s="661"/>
      <c r="AQ39" s="654" t="s">
        <v>340</v>
      </c>
      <c r="AR39" s="655"/>
      <c r="AS39" s="655"/>
      <c r="AT39" s="655"/>
      <c r="AU39" s="655"/>
      <c r="AV39" s="655"/>
      <c r="AW39" s="655"/>
      <c r="AX39" s="655"/>
      <c r="AY39" s="656"/>
      <c r="AZ39" s="621" t="s">
        <v>139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11080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1352859</v>
      </c>
      <c r="CS39" s="634"/>
      <c r="CT39" s="634"/>
      <c r="CU39" s="634"/>
      <c r="CV39" s="634"/>
      <c r="CW39" s="634"/>
      <c r="CX39" s="634"/>
      <c r="CY39" s="635"/>
      <c r="CZ39" s="624">
        <v>5.9</v>
      </c>
      <c r="DA39" s="636"/>
      <c r="DB39" s="636"/>
      <c r="DC39" s="637"/>
      <c r="DD39" s="627">
        <v>1326276</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288451</v>
      </c>
      <c r="S40" s="622"/>
      <c r="T40" s="622"/>
      <c r="U40" s="622"/>
      <c r="V40" s="622"/>
      <c r="W40" s="622"/>
      <c r="X40" s="622"/>
      <c r="Y40" s="623"/>
      <c r="Z40" s="659">
        <v>1.2</v>
      </c>
      <c r="AA40" s="659"/>
      <c r="AB40" s="659"/>
      <c r="AC40" s="659"/>
      <c r="AD40" s="660" t="s">
        <v>139</v>
      </c>
      <c r="AE40" s="660"/>
      <c r="AF40" s="660"/>
      <c r="AG40" s="660"/>
      <c r="AH40" s="660"/>
      <c r="AI40" s="660"/>
      <c r="AJ40" s="660"/>
      <c r="AK40" s="660"/>
      <c r="AL40" s="624" t="s">
        <v>139</v>
      </c>
      <c r="AM40" s="625"/>
      <c r="AN40" s="625"/>
      <c r="AO40" s="661"/>
      <c r="AQ40" s="654" t="s">
        <v>344</v>
      </c>
      <c r="AR40" s="655"/>
      <c r="AS40" s="655"/>
      <c r="AT40" s="655"/>
      <c r="AU40" s="655"/>
      <c r="AV40" s="655"/>
      <c r="AW40" s="655"/>
      <c r="AX40" s="655"/>
      <c r="AY40" s="656"/>
      <c r="AZ40" s="621" t="s">
        <v>139</v>
      </c>
      <c r="BA40" s="622"/>
      <c r="BB40" s="622"/>
      <c r="BC40" s="622"/>
      <c r="BD40" s="634"/>
      <c r="BE40" s="634"/>
      <c r="BF40" s="657"/>
      <c r="BG40" s="662" t="s">
        <v>345</v>
      </c>
      <c r="BH40" s="663"/>
      <c r="BI40" s="663"/>
      <c r="BJ40" s="663"/>
      <c r="BK40" s="663"/>
      <c r="BL40" s="219"/>
      <c r="BM40" s="619" t="s">
        <v>346</v>
      </c>
      <c r="BN40" s="619"/>
      <c r="BO40" s="619"/>
      <c r="BP40" s="619"/>
      <c r="BQ40" s="619"/>
      <c r="BR40" s="619"/>
      <c r="BS40" s="619"/>
      <c r="BT40" s="619"/>
      <c r="BU40" s="620"/>
      <c r="BV40" s="621">
        <v>101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t="s">
        <v>139</v>
      </c>
      <c r="CS40" s="622"/>
      <c r="CT40" s="622"/>
      <c r="CU40" s="622"/>
      <c r="CV40" s="622"/>
      <c r="CW40" s="622"/>
      <c r="CX40" s="622"/>
      <c r="CY40" s="623"/>
      <c r="CZ40" s="624" t="s">
        <v>139</v>
      </c>
      <c r="DA40" s="636"/>
      <c r="DB40" s="636"/>
      <c r="DC40" s="637"/>
      <c r="DD40" s="627" t="s">
        <v>139</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23949249</v>
      </c>
      <c r="S41" s="646"/>
      <c r="T41" s="646"/>
      <c r="U41" s="646"/>
      <c r="V41" s="646"/>
      <c r="W41" s="646"/>
      <c r="X41" s="646"/>
      <c r="Y41" s="649"/>
      <c r="Z41" s="650">
        <v>100</v>
      </c>
      <c r="AA41" s="650"/>
      <c r="AB41" s="650"/>
      <c r="AC41" s="650"/>
      <c r="AD41" s="651">
        <v>12536264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410536</v>
      </c>
      <c r="BA41" s="622"/>
      <c r="BB41" s="622"/>
      <c r="BC41" s="622"/>
      <c r="BD41" s="634"/>
      <c r="BE41" s="634"/>
      <c r="BF41" s="657"/>
      <c r="BG41" s="662"/>
      <c r="BH41" s="663"/>
      <c r="BI41" s="663"/>
      <c r="BJ41" s="663"/>
      <c r="BK41" s="663"/>
      <c r="BL41" s="219"/>
      <c r="BM41" s="619" t="s">
        <v>350</v>
      </c>
      <c r="BN41" s="619"/>
      <c r="BO41" s="619"/>
      <c r="BP41" s="619"/>
      <c r="BQ41" s="619"/>
      <c r="BR41" s="619"/>
      <c r="BS41" s="619"/>
      <c r="BT41" s="619"/>
      <c r="BU41" s="620"/>
      <c r="BV41" s="621" t="s">
        <v>139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138</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1369252</v>
      </c>
      <c r="BA42" s="646"/>
      <c r="BB42" s="646"/>
      <c r="BC42" s="646"/>
      <c r="BD42" s="606"/>
      <c r="BE42" s="606"/>
      <c r="BF42" s="669"/>
      <c r="BG42" s="664"/>
      <c r="BH42" s="665"/>
      <c r="BI42" s="665"/>
      <c r="BJ42" s="665"/>
      <c r="BK42" s="665"/>
      <c r="BL42" s="220"/>
      <c r="BM42" s="603" t="s">
        <v>353</v>
      </c>
      <c r="BN42" s="603"/>
      <c r="BO42" s="603"/>
      <c r="BP42" s="603"/>
      <c r="BQ42" s="603"/>
      <c r="BR42" s="603"/>
      <c r="BS42" s="603"/>
      <c r="BT42" s="603"/>
      <c r="BU42" s="604"/>
      <c r="BV42" s="605">
        <v>340</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1876543</v>
      </c>
      <c r="CS42" s="634"/>
      <c r="CT42" s="634"/>
      <c r="CU42" s="634"/>
      <c r="CV42" s="634"/>
      <c r="CW42" s="634"/>
      <c r="CX42" s="634"/>
      <c r="CY42" s="635"/>
      <c r="CZ42" s="624">
        <v>8.1999999999999993</v>
      </c>
      <c r="DA42" s="636"/>
      <c r="DB42" s="636"/>
      <c r="DC42" s="637"/>
      <c r="DD42" s="627">
        <v>486331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355</v>
      </c>
      <c r="CD43" s="618" t="s">
        <v>356</v>
      </c>
      <c r="CE43" s="619"/>
      <c r="CF43" s="619"/>
      <c r="CG43" s="619"/>
      <c r="CH43" s="619"/>
      <c r="CI43" s="619"/>
      <c r="CJ43" s="619"/>
      <c r="CK43" s="619"/>
      <c r="CL43" s="619"/>
      <c r="CM43" s="619"/>
      <c r="CN43" s="619"/>
      <c r="CO43" s="619"/>
      <c r="CP43" s="619"/>
      <c r="CQ43" s="620"/>
      <c r="CR43" s="621">
        <v>33000</v>
      </c>
      <c r="CS43" s="634"/>
      <c r="CT43" s="634"/>
      <c r="CU43" s="634"/>
      <c r="CV43" s="634"/>
      <c r="CW43" s="634"/>
      <c r="CX43" s="634"/>
      <c r="CY43" s="635"/>
      <c r="CZ43" s="624">
        <v>0.1</v>
      </c>
      <c r="DA43" s="636"/>
      <c r="DB43" s="636"/>
      <c r="DC43" s="637"/>
      <c r="DD43" s="627">
        <v>12500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1868114</v>
      </c>
      <c r="CS44" s="622"/>
      <c r="CT44" s="622"/>
      <c r="CU44" s="622"/>
      <c r="CV44" s="622"/>
      <c r="CW44" s="622"/>
      <c r="CX44" s="622"/>
      <c r="CY44" s="623"/>
      <c r="CZ44" s="624">
        <v>8.1</v>
      </c>
      <c r="DA44" s="625"/>
      <c r="DB44" s="625"/>
      <c r="DC44" s="626"/>
      <c r="DD44" s="627">
        <v>486302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537784</v>
      </c>
      <c r="CS45" s="634"/>
      <c r="CT45" s="634"/>
      <c r="CU45" s="634"/>
      <c r="CV45" s="634"/>
      <c r="CW45" s="634"/>
      <c r="CX45" s="634"/>
      <c r="CY45" s="635"/>
      <c r="CZ45" s="624">
        <v>2.2999999999999998</v>
      </c>
      <c r="DA45" s="636"/>
      <c r="DB45" s="636"/>
      <c r="DC45" s="637"/>
      <c r="DD45" s="627">
        <v>45869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361</v>
      </c>
      <c r="CG46" s="619"/>
      <c r="CH46" s="619"/>
      <c r="CI46" s="619"/>
      <c r="CJ46" s="619"/>
      <c r="CK46" s="619"/>
      <c r="CL46" s="619"/>
      <c r="CM46" s="619"/>
      <c r="CN46" s="619"/>
      <c r="CO46" s="619"/>
      <c r="CP46" s="619"/>
      <c r="CQ46" s="620"/>
      <c r="CR46" s="621">
        <v>1239637</v>
      </c>
      <c r="CS46" s="622"/>
      <c r="CT46" s="622"/>
      <c r="CU46" s="622"/>
      <c r="CV46" s="622"/>
      <c r="CW46" s="622"/>
      <c r="CX46" s="622"/>
      <c r="CY46" s="623"/>
      <c r="CZ46" s="624">
        <v>5.4</v>
      </c>
      <c r="DA46" s="625"/>
      <c r="DB46" s="625"/>
      <c r="DC46" s="626"/>
      <c r="DD46" s="627">
        <v>407440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362</v>
      </c>
      <c r="CG47" s="619"/>
      <c r="CH47" s="619"/>
      <c r="CI47" s="619"/>
      <c r="CJ47" s="619"/>
      <c r="CK47" s="619"/>
      <c r="CL47" s="619"/>
      <c r="CM47" s="619"/>
      <c r="CN47" s="619"/>
      <c r="CO47" s="619"/>
      <c r="CP47" s="619"/>
      <c r="CQ47" s="620"/>
      <c r="CR47" s="621">
        <v>8429</v>
      </c>
      <c r="CS47" s="634"/>
      <c r="CT47" s="634"/>
      <c r="CU47" s="634"/>
      <c r="CV47" s="634"/>
      <c r="CW47" s="634"/>
      <c r="CX47" s="634"/>
      <c r="CY47" s="635"/>
      <c r="CZ47" s="624">
        <v>0</v>
      </c>
      <c r="DA47" s="636"/>
      <c r="DB47" s="636"/>
      <c r="DC47" s="637"/>
      <c r="DD47" s="627">
        <v>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363</v>
      </c>
      <c r="CG48" s="619"/>
      <c r="CH48" s="619"/>
      <c r="CI48" s="619"/>
      <c r="CJ48" s="619"/>
      <c r="CK48" s="619"/>
      <c r="CL48" s="619"/>
      <c r="CM48" s="619"/>
      <c r="CN48" s="619"/>
      <c r="CO48" s="619"/>
      <c r="CP48" s="619"/>
      <c r="CQ48" s="620"/>
      <c r="CR48" s="621" t="s">
        <v>139</v>
      </c>
      <c r="CS48" s="622"/>
      <c r="CT48" s="622"/>
      <c r="CU48" s="622"/>
      <c r="CV48" s="622"/>
      <c r="CW48" s="622"/>
      <c r="CX48" s="622"/>
      <c r="CY48" s="623"/>
      <c r="CZ48" s="624" t="s">
        <v>139</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364</v>
      </c>
      <c r="CE49" s="603"/>
      <c r="CF49" s="603"/>
      <c r="CG49" s="603"/>
      <c r="CH49" s="603"/>
      <c r="CI49" s="603"/>
      <c r="CJ49" s="603"/>
      <c r="CK49" s="603"/>
      <c r="CL49" s="603"/>
      <c r="CM49" s="603"/>
      <c r="CN49" s="603"/>
      <c r="CO49" s="603"/>
      <c r="CP49" s="603"/>
      <c r="CQ49" s="604"/>
      <c r="CR49" s="605">
        <v>22970981</v>
      </c>
      <c r="CS49" s="606"/>
      <c r="CT49" s="606"/>
      <c r="CU49" s="606"/>
      <c r="CV49" s="606"/>
      <c r="CW49" s="606"/>
      <c r="CX49" s="606"/>
      <c r="CY49" s="607"/>
      <c r="CZ49" s="608">
        <v>100</v>
      </c>
      <c r="DA49" s="609"/>
      <c r="DB49" s="609"/>
      <c r="DC49" s="610"/>
      <c r="DD49" s="611">
        <v>14972022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5nL5qMRaQwKMEjw19jpVjldB8tJhmFyNOoo7HYIRQc/xdzFoKbyA+Qu0RhuMz2euPAe2WHRSt6H7tNcPIRNTw==" saltValue="vvITlBdOkrin269oKAcud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366</v>
      </c>
      <c r="DK2" s="1092"/>
      <c r="DL2" s="1092"/>
      <c r="DM2" s="1092"/>
      <c r="DN2" s="1092"/>
      <c r="DO2" s="1093"/>
      <c r="DP2" s="224"/>
      <c r="DQ2" s="1091" t="s">
        <v>367</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28"/>
      <c r="BA5" s="228"/>
      <c r="BB5" s="228"/>
      <c r="BC5" s="228"/>
      <c r="BD5" s="228"/>
      <c r="BE5" s="229"/>
      <c r="BF5" s="229"/>
      <c r="BG5" s="229"/>
      <c r="BH5" s="229"/>
      <c r="BI5" s="229"/>
      <c r="BJ5" s="229"/>
      <c r="BK5" s="229"/>
      <c r="BL5" s="229"/>
      <c r="BM5" s="229"/>
      <c r="BN5" s="229"/>
      <c r="BO5" s="229"/>
      <c r="BP5" s="229"/>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387</v>
      </c>
      <c r="C7" s="1048"/>
      <c r="D7" s="1048"/>
      <c r="E7" s="1048"/>
      <c r="F7" s="1048"/>
      <c r="G7" s="1048"/>
      <c r="H7" s="1048"/>
      <c r="I7" s="1048"/>
      <c r="J7" s="1048"/>
      <c r="K7" s="1048"/>
      <c r="L7" s="1048"/>
      <c r="M7" s="1048"/>
      <c r="N7" s="1048"/>
      <c r="O7" s="1048"/>
      <c r="P7" s="1049"/>
      <c r="Q7" s="1102">
        <v>23942</v>
      </c>
      <c r="R7" s="1103"/>
      <c r="S7" s="1103"/>
      <c r="T7" s="1103"/>
      <c r="U7" s="1103"/>
      <c r="V7" s="1103">
        <v>22966</v>
      </c>
      <c r="W7" s="1103"/>
      <c r="X7" s="1103"/>
      <c r="Y7" s="1103"/>
      <c r="Z7" s="1103"/>
      <c r="AA7" s="1103">
        <v>976</v>
      </c>
      <c r="AB7" s="1103"/>
      <c r="AC7" s="1103"/>
      <c r="AD7" s="1103"/>
      <c r="AE7" s="1104"/>
      <c r="AF7" s="1105">
        <v>899</v>
      </c>
      <c r="AG7" s="1106"/>
      <c r="AH7" s="1106"/>
      <c r="AI7" s="1106"/>
      <c r="AJ7" s="1107"/>
      <c r="AK7" s="1108">
        <v>704</v>
      </c>
      <c r="AL7" s="1109"/>
      <c r="AM7" s="1109"/>
      <c r="AN7" s="1109"/>
      <c r="AO7" s="1109"/>
      <c r="AP7" s="1109">
        <v>27307</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597</v>
      </c>
      <c r="BT7" s="1100"/>
      <c r="BU7" s="1100"/>
      <c r="BV7" s="1100"/>
      <c r="BW7" s="1100"/>
      <c r="BX7" s="1100"/>
      <c r="BY7" s="1100"/>
      <c r="BZ7" s="1100"/>
      <c r="CA7" s="1100"/>
      <c r="CB7" s="1100"/>
      <c r="CC7" s="1100"/>
      <c r="CD7" s="1100"/>
      <c r="CE7" s="1100"/>
      <c r="CF7" s="1100"/>
      <c r="CG7" s="1112"/>
      <c r="CH7" s="1096">
        <v>0</v>
      </c>
      <c r="CI7" s="1097"/>
      <c r="CJ7" s="1097"/>
      <c r="CK7" s="1097"/>
      <c r="CL7" s="1098"/>
      <c r="CM7" s="1096">
        <v>9</v>
      </c>
      <c r="CN7" s="1097"/>
      <c r="CO7" s="1097"/>
      <c r="CP7" s="1097"/>
      <c r="CQ7" s="1098"/>
      <c r="CR7" s="1096">
        <v>9</v>
      </c>
      <c r="CS7" s="1097"/>
      <c r="CT7" s="1097"/>
      <c r="CU7" s="1097"/>
      <c r="CV7" s="1098"/>
      <c r="CW7" s="1096" t="s">
        <v>587</v>
      </c>
      <c r="CX7" s="1097"/>
      <c r="CY7" s="1097"/>
      <c r="CZ7" s="1097"/>
      <c r="DA7" s="1098"/>
      <c r="DB7" s="1096" t="s">
        <v>587</v>
      </c>
      <c r="DC7" s="1097"/>
      <c r="DD7" s="1097"/>
      <c r="DE7" s="1097"/>
      <c r="DF7" s="1098"/>
      <c r="DG7" s="1096" t="s">
        <v>587</v>
      </c>
      <c r="DH7" s="1097"/>
      <c r="DI7" s="1097"/>
      <c r="DJ7" s="1097"/>
      <c r="DK7" s="1098"/>
      <c r="DL7" s="1096" t="s">
        <v>587</v>
      </c>
      <c r="DM7" s="1097"/>
      <c r="DN7" s="1097"/>
      <c r="DO7" s="1097"/>
      <c r="DP7" s="1098"/>
      <c r="DQ7" s="1096" t="s">
        <v>587</v>
      </c>
      <c r="DR7" s="1097"/>
      <c r="DS7" s="1097"/>
      <c r="DT7" s="1097"/>
      <c r="DU7" s="1098"/>
      <c r="DV7" s="1099"/>
      <c r="DW7" s="1100"/>
      <c r="DX7" s="1100"/>
      <c r="DY7" s="1100"/>
      <c r="DZ7" s="1101"/>
      <c r="EA7" s="230"/>
    </row>
    <row r="8" spans="1:131" s="231" customFormat="1" ht="26.25" customHeight="1" x14ac:dyDescent="0.2">
      <c r="A8" s="234">
        <v>2</v>
      </c>
      <c r="B8" s="1030" t="s">
        <v>388</v>
      </c>
      <c r="C8" s="1031"/>
      <c r="D8" s="1031"/>
      <c r="E8" s="1031"/>
      <c r="F8" s="1031"/>
      <c r="G8" s="1031"/>
      <c r="H8" s="1031"/>
      <c r="I8" s="1031"/>
      <c r="J8" s="1031"/>
      <c r="K8" s="1031"/>
      <c r="L8" s="1031"/>
      <c r="M8" s="1031"/>
      <c r="N8" s="1031"/>
      <c r="O8" s="1031"/>
      <c r="P8" s="1032"/>
      <c r="Q8" s="1038">
        <v>27</v>
      </c>
      <c r="R8" s="1039"/>
      <c r="S8" s="1039"/>
      <c r="T8" s="1039"/>
      <c r="U8" s="1039"/>
      <c r="V8" s="1039">
        <v>25</v>
      </c>
      <c r="W8" s="1039"/>
      <c r="X8" s="1039"/>
      <c r="Y8" s="1039"/>
      <c r="Z8" s="1039"/>
      <c r="AA8" s="1039">
        <v>2</v>
      </c>
      <c r="AB8" s="1039"/>
      <c r="AC8" s="1039"/>
      <c r="AD8" s="1039"/>
      <c r="AE8" s="1040"/>
      <c r="AF8" s="1035">
        <v>2</v>
      </c>
      <c r="AG8" s="1036"/>
      <c r="AH8" s="1036"/>
      <c r="AI8" s="1036"/>
      <c r="AJ8" s="1037"/>
      <c r="AK8" s="1080">
        <v>18</v>
      </c>
      <c r="AL8" s="1081"/>
      <c r="AM8" s="1081"/>
      <c r="AN8" s="1081"/>
      <c r="AO8" s="1081"/>
      <c r="AP8" s="1081" t="s">
        <v>587</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598</v>
      </c>
      <c r="BT8" s="993"/>
      <c r="BU8" s="993"/>
      <c r="BV8" s="993"/>
      <c r="BW8" s="993"/>
      <c r="BX8" s="993"/>
      <c r="BY8" s="993"/>
      <c r="BZ8" s="993"/>
      <c r="CA8" s="993"/>
      <c r="CB8" s="993"/>
      <c r="CC8" s="993"/>
      <c r="CD8" s="993"/>
      <c r="CE8" s="993"/>
      <c r="CF8" s="993"/>
      <c r="CG8" s="1014"/>
      <c r="CH8" s="989">
        <v>3</v>
      </c>
      <c r="CI8" s="990"/>
      <c r="CJ8" s="990"/>
      <c r="CK8" s="990"/>
      <c r="CL8" s="991"/>
      <c r="CM8" s="989">
        <v>43</v>
      </c>
      <c r="CN8" s="990"/>
      <c r="CO8" s="990"/>
      <c r="CP8" s="990"/>
      <c r="CQ8" s="991"/>
      <c r="CR8" s="989">
        <v>20</v>
      </c>
      <c r="CS8" s="990"/>
      <c r="CT8" s="990"/>
      <c r="CU8" s="990"/>
      <c r="CV8" s="991"/>
      <c r="CW8" s="989" t="s">
        <v>522</v>
      </c>
      <c r="CX8" s="990"/>
      <c r="CY8" s="990"/>
      <c r="CZ8" s="990"/>
      <c r="DA8" s="991"/>
      <c r="DB8" s="989" t="s">
        <v>522</v>
      </c>
      <c r="DC8" s="990"/>
      <c r="DD8" s="990"/>
      <c r="DE8" s="990"/>
      <c r="DF8" s="991"/>
      <c r="DG8" s="989" t="s">
        <v>522</v>
      </c>
      <c r="DH8" s="990"/>
      <c r="DI8" s="990"/>
      <c r="DJ8" s="990"/>
      <c r="DK8" s="991"/>
      <c r="DL8" s="989" t="s">
        <v>522</v>
      </c>
      <c r="DM8" s="990"/>
      <c r="DN8" s="990"/>
      <c r="DO8" s="990"/>
      <c r="DP8" s="991"/>
      <c r="DQ8" s="989" t="s">
        <v>522</v>
      </c>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599</v>
      </c>
      <c r="BT9" s="993"/>
      <c r="BU9" s="993"/>
      <c r="BV9" s="993"/>
      <c r="BW9" s="993"/>
      <c r="BX9" s="993"/>
      <c r="BY9" s="993"/>
      <c r="BZ9" s="993"/>
      <c r="CA9" s="993"/>
      <c r="CB9" s="993"/>
      <c r="CC9" s="993"/>
      <c r="CD9" s="993"/>
      <c r="CE9" s="993"/>
      <c r="CF9" s="993"/>
      <c r="CG9" s="1014"/>
      <c r="CH9" s="989">
        <v>-99</v>
      </c>
      <c r="CI9" s="990"/>
      <c r="CJ9" s="990"/>
      <c r="CK9" s="990"/>
      <c r="CL9" s="991"/>
      <c r="CM9" s="989">
        <v>1677</v>
      </c>
      <c r="CN9" s="990"/>
      <c r="CO9" s="990"/>
      <c r="CP9" s="990"/>
      <c r="CQ9" s="991"/>
      <c r="CR9" s="989">
        <v>837</v>
      </c>
      <c r="CS9" s="990"/>
      <c r="CT9" s="990"/>
      <c r="CU9" s="990"/>
      <c r="CV9" s="991"/>
      <c r="CW9" s="989">
        <v>5</v>
      </c>
      <c r="CX9" s="990"/>
      <c r="CY9" s="990"/>
      <c r="CZ9" s="990"/>
      <c r="DA9" s="991"/>
      <c r="DB9" s="989" t="s">
        <v>522</v>
      </c>
      <c r="DC9" s="990"/>
      <c r="DD9" s="990"/>
      <c r="DE9" s="990"/>
      <c r="DF9" s="991"/>
      <c r="DG9" s="989" t="s">
        <v>522</v>
      </c>
      <c r="DH9" s="990"/>
      <c r="DI9" s="990"/>
      <c r="DJ9" s="990"/>
      <c r="DK9" s="991"/>
      <c r="DL9" s="989" t="s">
        <v>522</v>
      </c>
      <c r="DM9" s="990"/>
      <c r="DN9" s="990"/>
      <c r="DO9" s="990"/>
      <c r="DP9" s="991"/>
      <c r="DQ9" s="989" t="s">
        <v>522</v>
      </c>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600</v>
      </c>
      <c r="BT10" s="993"/>
      <c r="BU10" s="993"/>
      <c r="BV10" s="993"/>
      <c r="BW10" s="993"/>
      <c r="BX10" s="993"/>
      <c r="BY10" s="993"/>
      <c r="BZ10" s="993"/>
      <c r="CA10" s="993"/>
      <c r="CB10" s="993"/>
      <c r="CC10" s="993"/>
      <c r="CD10" s="993"/>
      <c r="CE10" s="993"/>
      <c r="CF10" s="993"/>
      <c r="CG10" s="1014"/>
      <c r="CH10" s="989">
        <v>3</v>
      </c>
      <c r="CI10" s="990"/>
      <c r="CJ10" s="990"/>
      <c r="CK10" s="990"/>
      <c r="CL10" s="991"/>
      <c r="CM10" s="989">
        <v>9</v>
      </c>
      <c r="CN10" s="990"/>
      <c r="CO10" s="990"/>
      <c r="CP10" s="990"/>
      <c r="CQ10" s="991"/>
      <c r="CR10" s="989">
        <v>14</v>
      </c>
      <c r="CS10" s="990"/>
      <c r="CT10" s="990"/>
      <c r="CU10" s="990"/>
      <c r="CV10" s="991"/>
      <c r="CW10" s="989" t="s">
        <v>522</v>
      </c>
      <c r="CX10" s="990"/>
      <c r="CY10" s="990"/>
      <c r="CZ10" s="990"/>
      <c r="DA10" s="991"/>
      <c r="DB10" s="989" t="s">
        <v>522</v>
      </c>
      <c r="DC10" s="990"/>
      <c r="DD10" s="990"/>
      <c r="DE10" s="990"/>
      <c r="DF10" s="991"/>
      <c r="DG10" s="989" t="s">
        <v>522</v>
      </c>
      <c r="DH10" s="990"/>
      <c r="DI10" s="990"/>
      <c r="DJ10" s="990"/>
      <c r="DK10" s="991"/>
      <c r="DL10" s="989" t="s">
        <v>522</v>
      </c>
      <c r="DM10" s="990"/>
      <c r="DN10" s="990"/>
      <c r="DO10" s="990"/>
      <c r="DP10" s="991"/>
      <c r="DQ10" s="989" t="s">
        <v>522</v>
      </c>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390</v>
      </c>
      <c r="B23" s="937" t="s">
        <v>391</v>
      </c>
      <c r="C23" s="938"/>
      <c r="D23" s="938"/>
      <c r="E23" s="938"/>
      <c r="F23" s="938"/>
      <c r="G23" s="938"/>
      <c r="H23" s="938"/>
      <c r="I23" s="938"/>
      <c r="J23" s="938"/>
      <c r="K23" s="938"/>
      <c r="L23" s="938"/>
      <c r="M23" s="938"/>
      <c r="N23" s="938"/>
      <c r="O23" s="938"/>
      <c r="P23" s="948"/>
      <c r="Q23" s="1067">
        <v>23969</v>
      </c>
      <c r="R23" s="1061"/>
      <c r="S23" s="1061"/>
      <c r="T23" s="1061"/>
      <c r="U23" s="1061"/>
      <c r="V23" s="1061">
        <v>22991</v>
      </c>
      <c r="W23" s="1061"/>
      <c r="X23" s="1061"/>
      <c r="Y23" s="1061"/>
      <c r="Z23" s="1061"/>
      <c r="AA23" s="1061">
        <v>978</v>
      </c>
      <c r="AB23" s="1061"/>
      <c r="AC23" s="1061"/>
      <c r="AD23" s="1061"/>
      <c r="AE23" s="1068"/>
      <c r="AF23" s="1069">
        <v>901</v>
      </c>
      <c r="AG23" s="1061"/>
      <c r="AH23" s="1061"/>
      <c r="AI23" s="1061"/>
      <c r="AJ23" s="1070"/>
      <c r="AK23" s="1071"/>
      <c r="AL23" s="1072"/>
      <c r="AM23" s="1072"/>
      <c r="AN23" s="1072"/>
      <c r="AO23" s="1072"/>
      <c r="AP23" s="1061">
        <v>27307</v>
      </c>
      <c r="AQ23" s="1061"/>
      <c r="AR23" s="1061"/>
      <c r="AS23" s="1061"/>
      <c r="AT23" s="1061"/>
      <c r="AU23" s="1062"/>
      <c r="AV23" s="1062"/>
      <c r="AW23" s="1062"/>
      <c r="AX23" s="1062"/>
      <c r="AY23" s="1063"/>
      <c r="AZ23" s="1064" t="s">
        <v>392</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403</v>
      </c>
      <c r="C28" s="1048"/>
      <c r="D28" s="1048"/>
      <c r="E28" s="1048"/>
      <c r="F28" s="1048"/>
      <c r="G28" s="1048"/>
      <c r="H28" s="1048"/>
      <c r="I28" s="1048"/>
      <c r="J28" s="1048"/>
      <c r="K28" s="1048"/>
      <c r="L28" s="1048"/>
      <c r="M28" s="1048"/>
      <c r="N28" s="1048"/>
      <c r="O28" s="1048"/>
      <c r="P28" s="1049"/>
      <c r="Q28" s="1050">
        <v>5519</v>
      </c>
      <c r="R28" s="1051"/>
      <c r="S28" s="1051"/>
      <c r="T28" s="1051"/>
      <c r="U28" s="1051"/>
      <c r="V28" s="1051">
        <v>5514</v>
      </c>
      <c r="W28" s="1051"/>
      <c r="X28" s="1051"/>
      <c r="Y28" s="1051"/>
      <c r="Z28" s="1051"/>
      <c r="AA28" s="1051">
        <v>5</v>
      </c>
      <c r="AB28" s="1051"/>
      <c r="AC28" s="1051"/>
      <c r="AD28" s="1051"/>
      <c r="AE28" s="1052"/>
      <c r="AF28" s="1053">
        <v>5</v>
      </c>
      <c r="AG28" s="1051"/>
      <c r="AH28" s="1051"/>
      <c r="AI28" s="1051"/>
      <c r="AJ28" s="1054"/>
      <c r="AK28" s="1042">
        <v>479</v>
      </c>
      <c r="AL28" s="1043"/>
      <c r="AM28" s="1043"/>
      <c r="AN28" s="1043"/>
      <c r="AO28" s="1043"/>
      <c r="AP28" s="1043" t="s">
        <v>587</v>
      </c>
      <c r="AQ28" s="1043"/>
      <c r="AR28" s="1043"/>
      <c r="AS28" s="1043"/>
      <c r="AT28" s="1043"/>
      <c r="AU28" s="1043">
        <v>411</v>
      </c>
      <c r="AV28" s="1043"/>
      <c r="AW28" s="1043"/>
      <c r="AX28" s="1043"/>
      <c r="AY28" s="1043"/>
      <c r="AZ28" s="1044" t="s">
        <v>587</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404</v>
      </c>
      <c r="C29" s="1031"/>
      <c r="D29" s="1031"/>
      <c r="E29" s="1031"/>
      <c r="F29" s="1031"/>
      <c r="G29" s="1031"/>
      <c r="H29" s="1031"/>
      <c r="I29" s="1031"/>
      <c r="J29" s="1031"/>
      <c r="K29" s="1031"/>
      <c r="L29" s="1031"/>
      <c r="M29" s="1031"/>
      <c r="N29" s="1031"/>
      <c r="O29" s="1031"/>
      <c r="P29" s="1032"/>
      <c r="Q29" s="1038">
        <v>4538</v>
      </c>
      <c r="R29" s="1039"/>
      <c r="S29" s="1039"/>
      <c r="T29" s="1039"/>
      <c r="U29" s="1039"/>
      <c r="V29" s="1039">
        <v>4441</v>
      </c>
      <c r="W29" s="1039"/>
      <c r="X29" s="1039"/>
      <c r="Y29" s="1039"/>
      <c r="Z29" s="1039"/>
      <c r="AA29" s="1039">
        <v>97</v>
      </c>
      <c r="AB29" s="1039"/>
      <c r="AC29" s="1039"/>
      <c r="AD29" s="1039"/>
      <c r="AE29" s="1040"/>
      <c r="AF29" s="1035">
        <v>97</v>
      </c>
      <c r="AG29" s="1036"/>
      <c r="AH29" s="1036"/>
      <c r="AI29" s="1036"/>
      <c r="AJ29" s="1037"/>
      <c r="AK29" s="980">
        <v>722</v>
      </c>
      <c r="AL29" s="971"/>
      <c r="AM29" s="971"/>
      <c r="AN29" s="971"/>
      <c r="AO29" s="971"/>
      <c r="AP29" s="971" t="s">
        <v>587</v>
      </c>
      <c r="AQ29" s="971"/>
      <c r="AR29" s="971"/>
      <c r="AS29" s="971"/>
      <c r="AT29" s="971"/>
      <c r="AU29" s="971">
        <v>692</v>
      </c>
      <c r="AV29" s="971"/>
      <c r="AW29" s="971"/>
      <c r="AX29" s="971"/>
      <c r="AY29" s="971"/>
      <c r="AZ29" s="1041" t="s">
        <v>587</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405</v>
      </c>
      <c r="C30" s="1031"/>
      <c r="D30" s="1031"/>
      <c r="E30" s="1031"/>
      <c r="F30" s="1031"/>
      <c r="G30" s="1031"/>
      <c r="H30" s="1031"/>
      <c r="I30" s="1031"/>
      <c r="J30" s="1031"/>
      <c r="K30" s="1031"/>
      <c r="L30" s="1031"/>
      <c r="M30" s="1031"/>
      <c r="N30" s="1031"/>
      <c r="O30" s="1031"/>
      <c r="P30" s="1032"/>
      <c r="Q30" s="1038">
        <v>685</v>
      </c>
      <c r="R30" s="1039"/>
      <c r="S30" s="1039"/>
      <c r="T30" s="1039"/>
      <c r="U30" s="1039"/>
      <c r="V30" s="1039">
        <v>685</v>
      </c>
      <c r="W30" s="1039"/>
      <c r="X30" s="1039"/>
      <c r="Y30" s="1039"/>
      <c r="Z30" s="1039"/>
      <c r="AA30" s="1039">
        <v>0</v>
      </c>
      <c r="AB30" s="1039"/>
      <c r="AC30" s="1039"/>
      <c r="AD30" s="1039"/>
      <c r="AE30" s="1040"/>
      <c r="AF30" s="1035">
        <v>1</v>
      </c>
      <c r="AG30" s="1036"/>
      <c r="AH30" s="1036"/>
      <c r="AI30" s="1036"/>
      <c r="AJ30" s="1037"/>
      <c r="AK30" s="980">
        <v>127</v>
      </c>
      <c r="AL30" s="971"/>
      <c r="AM30" s="971"/>
      <c r="AN30" s="971"/>
      <c r="AO30" s="971"/>
      <c r="AP30" s="971" t="s">
        <v>587</v>
      </c>
      <c r="AQ30" s="971"/>
      <c r="AR30" s="971"/>
      <c r="AS30" s="971"/>
      <c r="AT30" s="971"/>
      <c r="AU30" s="971">
        <v>127</v>
      </c>
      <c r="AV30" s="971"/>
      <c r="AW30" s="971"/>
      <c r="AX30" s="971"/>
      <c r="AY30" s="971"/>
      <c r="AZ30" s="1041" t="s">
        <v>587</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406</v>
      </c>
      <c r="C31" s="1031"/>
      <c r="D31" s="1031"/>
      <c r="E31" s="1031"/>
      <c r="F31" s="1031"/>
      <c r="G31" s="1031"/>
      <c r="H31" s="1031"/>
      <c r="I31" s="1031"/>
      <c r="J31" s="1031"/>
      <c r="K31" s="1031"/>
      <c r="L31" s="1031"/>
      <c r="M31" s="1031"/>
      <c r="N31" s="1031"/>
      <c r="O31" s="1031"/>
      <c r="P31" s="1032"/>
      <c r="Q31" s="1038">
        <v>741</v>
      </c>
      <c r="R31" s="1039"/>
      <c r="S31" s="1039"/>
      <c r="T31" s="1039"/>
      <c r="U31" s="1039"/>
      <c r="V31" s="1039">
        <v>49</v>
      </c>
      <c r="W31" s="1039"/>
      <c r="X31" s="1039"/>
      <c r="Y31" s="1039"/>
      <c r="Z31" s="1039"/>
      <c r="AA31" s="1039">
        <v>692</v>
      </c>
      <c r="AB31" s="1039"/>
      <c r="AC31" s="1039"/>
      <c r="AD31" s="1039"/>
      <c r="AE31" s="1040"/>
      <c r="AF31" s="1035">
        <v>693</v>
      </c>
      <c r="AG31" s="1036"/>
      <c r="AH31" s="1036"/>
      <c r="AI31" s="1036"/>
      <c r="AJ31" s="1037"/>
      <c r="AK31" s="980">
        <v>72</v>
      </c>
      <c r="AL31" s="971"/>
      <c r="AM31" s="971"/>
      <c r="AN31" s="971"/>
      <c r="AO31" s="971"/>
      <c r="AP31" s="971">
        <v>1406</v>
      </c>
      <c r="AQ31" s="971"/>
      <c r="AR31" s="971"/>
      <c r="AS31" s="971"/>
      <c r="AT31" s="971"/>
      <c r="AU31" s="971">
        <v>6</v>
      </c>
      <c r="AV31" s="971"/>
      <c r="AW31" s="971"/>
      <c r="AX31" s="971"/>
      <c r="AY31" s="971"/>
      <c r="AZ31" s="1041" t="s">
        <v>587</v>
      </c>
      <c r="BA31" s="1041"/>
      <c r="BB31" s="1041"/>
      <c r="BC31" s="1041"/>
      <c r="BD31" s="1041"/>
      <c r="BE31" s="972" t="s">
        <v>407</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408</v>
      </c>
      <c r="C32" s="1031"/>
      <c r="D32" s="1031"/>
      <c r="E32" s="1031"/>
      <c r="F32" s="1031"/>
      <c r="G32" s="1031"/>
      <c r="H32" s="1031"/>
      <c r="I32" s="1031"/>
      <c r="J32" s="1031"/>
      <c r="K32" s="1031"/>
      <c r="L32" s="1031"/>
      <c r="M32" s="1031"/>
      <c r="N32" s="1031"/>
      <c r="O32" s="1031"/>
      <c r="P32" s="1032"/>
      <c r="Q32" s="1038">
        <v>420</v>
      </c>
      <c r="R32" s="1039"/>
      <c r="S32" s="1039"/>
      <c r="T32" s="1039"/>
      <c r="U32" s="1039"/>
      <c r="V32" s="1039">
        <v>8</v>
      </c>
      <c r="W32" s="1039"/>
      <c r="X32" s="1039"/>
      <c r="Y32" s="1039"/>
      <c r="Z32" s="1039"/>
      <c r="AA32" s="1039">
        <v>412</v>
      </c>
      <c r="AB32" s="1039"/>
      <c r="AC32" s="1039"/>
      <c r="AD32" s="1039"/>
      <c r="AE32" s="1040"/>
      <c r="AF32" s="1035">
        <v>394</v>
      </c>
      <c r="AG32" s="1036"/>
      <c r="AH32" s="1036"/>
      <c r="AI32" s="1036"/>
      <c r="AJ32" s="1037"/>
      <c r="AK32" s="980">
        <v>1887</v>
      </c>
      <c r="AL32" s="971"/>
      <c r="AM32" s="971"/>
      <c r="AN32" s="971"/>
      <c r="AO32" s="971"/>
      <c r="AP32" s="971">
        <v>3475</v>
      </c>
      <c r="AQ32" s="971"/>
      <c r="AR32" s="971"/>
      <c r="AS32" s="971"/>
      <c r="AT32" s="971"/>
      <c r="AU32" s="971">
        <v>71</v>
      </c>
      <c r="AV32" s="971"/>
      <c r="AW32" s="971"/>
      <c r="AX32" s="971"/>
      <c r="AY32" s="971"/>
      <c r="AZ32" s="1041" t="s">
        <v>587</v>
      </c>
      <c r="BA32" s="1041"/>
      <c r="BB32" s="1041"/>
      <c r="BC32" s="1041"/>
      <c r="BD32" s="1041"/>
      <c r="BE32" s="972" t="s">
        <v>409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1189</v>
      </c>
      <c r="AG63" s="959"/>
      <c r="AH63" s="959"/>
      <c r="AI63" s="959"/>
      <c r="AJ63" s="1022"/>
      <c r="AK63" s="1023"/>
      <c r="AL63" s="963"/>
      <c r="AM63" s="963"/>
      <c r="AN63" s="963"/>
      <c r="AO63" s="963"/>
      <c r="AP63" s="959">
        <v>4881</v>
      </c>
      <c r="AQ63" s="959"/>
      <c r="AR63" s="959"/>
      <c r="AS63" s="959"/>
      <c r="AT63" s="959"/>
      <c r="AU63" s="959">
        <v>1307</v>
      </c>
      <c r="AV63" s="959"/>
      <c r="AW63" s="959"/>
      <c r="AX63" s="959"/>
      <c r="AY63" s="959"/>
      <c r="AZ63" s="1017"/>
      <c r="BA63" s="1017"/>
      <c r="BB63" s="1017"/>
      <c r="BC63" s="1017"/>
      <c r="BD63" s="1017"/>
      <c r="BE63" s="960"/>
      <c r="BF63" s="960"/>
      <c r="BG63" s="960"/>
      <c r="BH63" s="960"/>
      <c r="BI63" s="961"/>
      <c r="BJ63" s="1018" t="s">
        <v>412</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397</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377</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588</v>
      </c>
      <c r="C68" s="986"/>
      <c r="D68" s="986"/>
      <c r="E68" s="986"/>
      <c r="F68" s="986"/>
      <c r="G68" s="986"/>
      <c r="H68" s="986"/>
      <c r="I68" s="986"/>
      <c r="J68" s="986"/>
      <c r="K68" s="986"/>
      <c r="L68" s="986"/>
      <c r="M68" s="986"/>
      <c r="N68" s="986"/>
      <c r="O68" s="986"/>
      <c r="P68" s="987"/>
      <c r="Q68" s="988">
        <v>4657</v>
      </c>
      <c r="R68" s="982"/>
      <c r="S68" s="982"/>
      <c r="T68" s="982"/>
      <c r="U68" s="982"/>
      <c r="V68" s="982">
        <v>4588</v>
      </c>
      <c r="W68" s="982"/>
      <c r="X68" s="982"/>
      <c r="Y68" s="982"/>
      <c r="Z68" s="982"/>
      <c r="AA68" s="982">
        <v>69</v>
      </c>
      <c r="AB68" s="982"/>
      <c r="AC68" s="982"/>
      <c r="AD68" s="982"/>
      <c r="AE68" s="982"/>
      <c r="AF68" s="982">
        <v>69</v>
      </c>
      <c r="AG68" s="982"/>
      <c r="AH68" s="982"/>
      <c r="AI68" s="982"/>
      <c r="AJ68" s="982"/>
      <c r="AK68" s="982" t="s">
        <v>587</v>
      </c>
      <c r="AL68" s="982"/>
      <c r="AM68" s="982"/>
      <c r="AN68" s="982"/>
      <c r="AO68" s="982"/>
      <c r="AP68" s="982" t="s">
        <v>587</v>
      </c>
      <c r="AQ68" s="982"/>
      <c r="AR68" s="982"/>
      <c r="AS68" s="982"/>
      <c r="AT68" s="982"/>
      <c r="AU68" s="982" t="s">
        <v>587</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589</v>
      </c>
      <c r="C69" s="975"/>
      <c r="D69" s="975"/>
      <c r="E69" s="975"/>
      <c r="F69" s="975"/>
      <c r="G69" s="975"/>
      <c r="H69" s="975"/>
      <c r="I69" s="975"/>
      <c r="J69" s="975"/>
      <c r="K69" s="975"/>
      <c r="L69" s="975"/>
      <c r="M69" s="975"/>
      <c r="N69" s="975"/>
      <c r="O69" s="975"/>
      <c r="P69" s="976"/>
      <c r="Q69" s="977">
        <v>312</v>
      </c>
      <c r="R69" s="971"/>
      <c r="S69" s="971"/>
      <c r="T69" s="971"/>
      <c r="U69" s="971"/>
      <c r="V69" s="971">
        <v>271</v>
      </c>
      <c r="W69" s="971"/>
      <c r="X69" s="971"/>
      <c r="Y69" s="971"/>
      <c r="Z69" s="971"/>
      <c r="AA69" s="971">
        <v>41</v>
      </c>
      <c r="AB69" s="971"/>
      <c r="AC69" s="971"/>
      <c r="AD69" s="971"/>
      <c r="AE69" s="971"/>
      <c r="AF69" s="971">
        <v>25</v>
      </c>
      <c r="AG69" s="971"/>
      <c r="AH69" s="971"/>
      <c r="AI69" s="971"/>
      <c r="AJ69" s="971"/>
      <c r="AK69" s="971">
        <v>25</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590</v>
      </c>
      <c r="C70" s="975"/>
      <c r="D70" s="975"/>
      <c r="E70" s="975"/>
      <c r="F70" s="975"/>
      <c r="G70" s="975"/>
      <c r="H70" s="975"/>
      <c r="I70" s="975"/>
      <c r="J70" s="975"/>
      <c r="K70" s="975"/>
      <c r="L70" s="975"/>
      <c r="M70" s="975"/>
      <c r="N70" s="975"/>
      <c r="O70" s="975"/>
      <c r="P70" s="976"/>
      <c r="Q70" s="977">
        <v>6627</v>
      </c>
      <c r="R70" s="971"/>
      <c r="S70" s="971"/>
      <c r="T70" s="971"/>
      <c r="U70" s="971"/>
      <c r="V70" s="971">
        <v>6505</v>
      </c>
      <c r="W70" s="971"/>
      <c r="X70" s="971"/>
      <c r="Y70" s="971"/>
      <c r="Z70" s="971"/>
      <c r="AA70" s="971">
        <v>122</v>
      </c>
      <c r="AB70" s="971"/>
      <c r="AC70" s="971"/>
      <c r="AD70" s="971"/>
      <c r="AE70" s="971"/>
      <c r="AF70" s="971">
        <v>114</v>
      </c>
      <c r="AG70" s="971"/>
      <c r="AH70" s="971"/>
      <c r="AI70" s="971"/>
      <c r="AJ70" s="971"/>
      <c r="AK70" s="971">
        <v>99</v>
      </c>
      <c r="AL70" s="971"/>
      <c r="AM70" s="971"/>
      <c r="AN70" s="971"/>
      <c r="AO70" s="971"/>
      <c r="AP70" s="971">
        <v>1942</v>
      </c>
      <c r="AQ70" s="971"/>
      <c r="AR70" s="971"/>
      <c r="AS70" s="971"/>
      <c r="AT70" s="971"/>
      <c r="AU70" s="971" t="s">
        <v>587</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591</v>
      </c>
      <c r="C71" s="975"/>
      <c r="D71" s="975"/>
      <c r="E71" s="975"/>
      <c r="F71" s="975"/>
      <c r="G71" s="975"/>
      <c r="H71" s="975"/>
      <c r="I71" s="975"/>
      <c r="J71" s="975"/>
      <c r="K71" s="975"/>
      <c r="L71" s="975"/>
      <c r="M71" s="975"/>
      <c r="N71" s="975"/>
      <c r="O71" s="975"/>
      <c r="P71" s="976"/>
      <c r="Q71" s="977">
        <v>129</v>
      </c>
      <c r="R71" s="971"/>
      <c r="S71" s="971"/>
      <c r="T71" s="971"/>
      <c r="U71" s="971"/>
      <c r="V71" s="971">
        <v>123</v>
      </c>
      <c r="W71" s="971"/>
      <c r="X71" s="971"/>
      <c r="Y71" s="971"/>
      <c r="Z71" s="971"/>
      <c r="AA71" s="971">
        <v>6</v>
      </c>
      <c r="AB71" s="971"/>
      <c r="AC71" s="971"/>
      <c r="AD71" s="971"/>
      <c r="AE71" s="971"/>
      <c r="AF71" s="971">
        <v>6</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t="s">
        <v>592</v>
      </c>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591</v>
      </c>
      <c r="C72" s="975"/>
      <c r="D72" s="975"/>
      <c r="E72" s="975"/>
      <c r="F72" s="975"/>
      <c r="G72" s="975"/>
      <c r="H72" s="975"/>
      <c r="I72" s="975"/>
      <c r="J72" s="975"/>
      <c r="K72" s="975"/>
      <c r="L72" s="975"/>
      <c r="M72" s="975"/>
      <c r="N72" s="975"/>
      <c r="O72" s="975"/>
      <c r="P72" s="976"/>
      <c r="Q72" s="977">
        <v>466463</v>
      </c>
      <c r="R72" s="971"/>
      <c r="S72" s="971"/>
      <c r="T72" s="971"/>
      <c r="U72" s="971"/>
      <c r="V72" s="971">
        <v>453925</v>
      </c>
      <c r="W72" s="971"/>
      <c r="X72" s="971"/>
      <c r="Y72" s="971"/>
      <c r="Z72" s="971"/>
      <c r="AA72" s="971">
        <v>12537</v>
      </c>
      <c r="AB72" s="971"/>
      <c r="AC72" s="971"/>
      <c r="AD72" s="971"/>
      <c r="AE72" s="971"/>
      <c r="AF72" s="971">
        <v>12537</v>
      </c>
      <c r="AG72" s="971"/>
      <c r="AH72" s="971"/>
      <c r="AI72" s="971"/>
      <c r="AJ72" s="971"/>
      <c r="AK72" s="971" t="s">
        <v>587</v>
      </c>
      <c r="AL72" s="971"/>
      <c r="AM72" s="971"/>
      <c r="AN72" s="971"/>
      <c r="AO72" s="971"/>
      <c r="AP72" s="971" t="s">
        <v>587</v>
      </c>
      <c r="AQ72" s="971"/>
      <c r="AR72" s="971"/>
      <c r="AS72" s="971"/>
      <c r="AT72" s="971"/>
      <c r="AU72" s="971" t="s">
        <v>587</v>
      </c>
      <c r="AV72" s="971"/>
      <c r="AW72" s="971"/>
      <c r="AX72" s="971"/>
      <c r="AY72" s="971"/>
      <c r="AZ72" s="972" t="s">
        <v>593</v>
      </c>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594</v>
      </c>
      <c r="C73" s="975"/>
      <c r="D73" s="975"/>
      <c r="E73" s="975"/>
      <c r="F73" s="975"/>
      <c r="G73" s="975"/>
      <c r="H73" s="975"/>
      <c r="I73" s="975"/>
      <c r="J73" s="975"/>
      <c r="K73" s="975"/>
      <c r="L73" s="975"/>
      <c r="M73" s="975"/>
      <c r="N73" s="975"/>
      <c r="O73" s="975"/>
      <c r="P73" s="976"/>
      <c r="Q73" s="977">
        <v>301</v>
      </c>
      <c r="R73" s="971"/>
      <c r="S73" s="971"/>
      <c r="T73" s="971"/>
      <c r="U73" s="971"/>
      <c r="V73" s="971">
        <v>290</v>
      </c>
      <c r="W73" s="971"/>
      <c r="X73" s="971"/>
      <c r="Y73" s="971"/>
      <c r="Z73" s="971"/>
      <c r="AA73" s="971">
        <v>11</v>
      </c>
      <c r="AB73" s="971"/>
      <c r="AC73" s="971"/>
      <c r="AD73" s="971"/>
      <c r="AE73" s="971"/>
      <c r="AF73" s="971">
        <v>11</v>
      </c>
      <c r="AG73" s="971"/>
      <c r="AH73" s="971"/>
      <c r="AI73" s="971"/>
      <c r="AJ73" s="971"/>
      <c r="AK73" s="971">
        <v>7</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595</v>
      </c>
      <c r="C74" s="975"/>
      <c r="D74" s="975"/>
      <c r="E74" s="975"/>
      <c r="F74" s="975"/>
      <c r="G74" s="975"/>
      <c r="H74" s="975"/>
      <c r="I74" s="975"/>
      <c r="J74" s="975"/>
      <c r="K74" s="975"/>
      <c r="L74" s="975"/>
      <c r="M74" s="975"/>
      <c r="N74" s="975"/>
      <c r="O74" s="975"/>
      <c r="P74" s="976"/>
      <c r="Q74" s="977">
        <v>4235</v>
      </c>
      <c r="R74" s="971"/>
      <c r="S74" s="971"/>
      <c r="T74" s="971"/>
      <c r="U74" s="971"/>
      <c r="V74" s="971">
        <v>4211</v>
      </c>
      <c r="W74" s="971"/>
      <c r="X74" s="971"/>
      <c r="Y74" s="971"/>
      <c r="Z74" s="971"/>
      <c r="AA74" s="971">
        <v>24</v>
      </c>
      <c r="AB74" s="971"/>
      <c r="AC74" s="971"/>
      <c r="AD74" s="971"/>
      <c r="AE74" s="971"/>
      <c r="AF74" s="971">
        <v>24</v>
      </c>
      <c r="AG74" s="971"/>
      <c r="AH74" s="971"/>
      <c r="AI74" s="971"/>
      <c r="AJ74" s="971"/>
      <c r="AK74" s="971" t="s">
        <v>587</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t="s">
        <v>596</v>
      </c>
      <c r="C75" s="975"/>
      <c r="D75" s="975"/>
      <c r="E75" s="975"/>
      <c r="F75" s="975"/>
      <c r="G75" s="975"/>
      <c r="H75" s="975"/>
      <c r="I75" s="975"/>
      <c r="J75" s="975"/>
      <c r="K75" s="975"/>
      <c r="L75" s="975"/>
      <c r="M75" s="975"/>
      <c r="N75" s="975"/>
      <c r="O75" s="975"/>
      <c r="P75" s="976"/>
      <c r="Q75" s="978">
        <v>117</v>
      </c>
      <c r="R75" s="979"/>
      <c r="S75" s="979"/>
      <c r="T75" s="979"/>
      <c r="U75" s="980"/>
      <c r="V75" s="981">
        <v>107</v>
      </c>
      <c r="W75" s="979"/>
      <c r="X75" s="979"/>
      <c r="Y75" s="979"/>
      <c r="Z75" s="980"/>
      <c r="AA75" s="981">
        <v>10</v>
      </c>
      <c r="AB75" s="979"/>
      <c r="AC75" s="979"/>
      <c r="AD75" s="979"/>
      <c r="AE75" s="980"/>
      <c r="AF75" s="981">
        <v>10</v>
      </c>
      <c r="AG75" s="979"/>
      <c r="AH75" s="979"/>
      <c r="AI75" s="979"/>
      <c r="AJ75" s="980"/>
      <c r="AK75" s="981">
        <v>30</v>
      </c>
      <c r="AL75" s="979"/>
      <c r="AM75" s="979"/>
      <c r="AN75" s="979"/>
      <c r="AO75" s="980"/>
      <c r="AP75" s="981" t="s">
        <v>587</v>
      </c>
      <c r="AQ75" s="979"/>
      <c r="AR75" s="979"/>
      <c r="AS75" s="979"/>
      <c r="AT75" s="980"/>
      <c r="AU75" s="981" t="s">
        <v>587</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12796</v>
      </c>
      <c r="AG88" s="959"/>
      <c r="AH88" s="959"/>
      <c r="AI88" s="959"/>
      <c r="AJ88" s="959"/>
      <c r="AK88" s="963"/>
      <c r="AL88" s="963"/>
      <c r="AM88" s="963"/>
      <c r="AN88" s="963"/>
      <c r="AO88" s="963"/>
      <c r="AP88" s="959">
        <v>1942</v>
      </c>
      <c r="AQ88" s="959"/>
      <c r="AR88" s="959"/>
      <c r="AS88" s="959"/>
      <c r="AT88" s="959"/>
      <c r="AU88" s="959" t="s">
        <v>587</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880</v>
      </c>
      <c r="CS102" s="953"/>
      <c r="CT102" s="953"/>
      <c r="CU102" s="953"/>
      <c r="CV102" s="954"/>
      <c r="CW102" s="952">
        <v>5</v>
      </c>
      <c r="CX102" s="953"/>
      <c r="CY102" s="953"/>
      <c r="CZ102" s="953"/>
      <c r="DA102" s="954"/>
      <c r="DB102" s="952" t="s">
        <v>587</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307</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307</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307</v>
      </c>
      <c r="DR109" s="896"/>
      <c r="DS109" s="896"/>
      <c r="DT109" s="896"/>
      <c r="DU109" s="897"/>
      <c r="DV109" s="898" t="s">
        <v>432</v>
      </c>
      <c r="DW109" s="896"/>
      <c r="DX109" s="896"/>
      <c r="DY109" s="896"/>
      <c r="DZ109" s="929"/>
    </row>
    <row r="110" spans="1:131" s="226"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1950737</v>
      </c>
      <c r="AB110" s="889"/>
      <c r="AC110" s="889"/>
      <c r="AD110" s="889"/>
      <c r="AE110" s="890"/>
      <c r="AF110" s="891">
        <v>2004041</v>
      </c>
      <c r="AG110" s="889"/>
      <c r="AH110" s="889"/>
      <c r="AI110" s="889"/>
      <c r="AJ110" s="890"/>
      <c r="AK110" s="891">
        <v>2131110</v>
      </c>
      <c r="AL110" s="889"/>
      <c r="AM110" s="889"/>
      <c r="AN110" s="889"/>
      <c r="AO110" s="890"/>
      <c r="AP110" s="892">
        <v>19.7</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23777116</v>
      </c>
      <c r="BR110" s="842"/>
      <c r="BS110" s="842"/>
      <c r="BT110" s="842"/>
      <c r="BU110" s="842"/>
      <c r="BV110" s="842">
        <v>26874110</v>
      </c>
      <c r="BW110" s="842"/>
      <c r="BX110" s="842"/>
      <c r="BY110" s="842"/>
      <c r="BZ110" s="842"/>
      <c r="CA110" s="842">
        <v>27306522</v>
      </c>
      <c r="CB110" s="842"/>
      <c r="CC110" s="842"/>
      <c r="CD110" s="842"/>
      <c r="CE110" s="842"/>
      <c r="CF110" s="866">
        <v>252.8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v>65000</v>
      </c>
      <c r="DR110" s="842"/>
      <c r="DS110" s="842"/>
      <c r="DT110" s="842"/>
      <c r="DU110" s="842"/>
      <c r="DV110" s="843">
        <v>0.6</v>
      </c>
      <c r="DW110" s="843"/>
      <c r="DX110" s="843"/>
      <c r="DY110" s="843"/>
      <c r="DZ110" s="844"/>
    </row>
    <row r="111" spans="1:131" s="226"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412</v>
      </c>
      <c r="AG111" s="919"/>
      <c r="AH111" s="919"/>
      <c r="AI111" s="919"/>
      <c r="AJ111" s="920"/>
      <c r="AK111" s="921" t="s">
        <v>442</v>
      </c>
      <c r="AL111" s="919"/>
      <c r="AM111" s="919"/>
      <c r="AN111" s="919"/>
      <c r="AO111" s="920"/>
      <c r="AP111" s="922" t="s">
        <v>412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442</v>
      </c>
      <c r="BW111" s="817"/>
      <c r="BX111" s="817"/>
      <c r="BY111" s="817"/>
      <c r="BZ111" s="817"/>
      <c r="CA111" s="817">
        <v>65000</v>
      </c>
      <c r="CB111" s="817"/>
      <c r="CC111" s="817"/>
      <c r="CD111" s="817"/>
      <c r="CE111" s="817"/>
      <c r="CF111" s="875">
        <v>0.6</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392</v>
      </c>
      <c r="DM111" s="817"/>
      <c r="DN111" s="817"/>
      <c r="DO111" s="817"/>
      <c r="DP111" s="817"/>
      <c r="DQ111" s="817" t="s">
        <v>392</v>
      </c>
      <c r="DR111" s="817"/>
      <c r="DS111" s="817"/>
      <c r="DT111" s="817"/>
      <c r="DU111" s="817"/>
      <c r="DV111" s="794" t="s">
        <v>438</v>
      </c>
      <c r="DW111" s="794"/>
      <c r="DX111" s="794"/>
      <c r="DY111" s="794"/>
      <c r="DZ111" s="795"/>
    </row>
    <row r="112" spans="1:131" s="226"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438</v>
      </c>
      <c r="AG112" s="780"/>
      <c r="AH112" s="780"/>
      <c r="AI112" s="780"/>
      <c r="AJ112" s="781"/>
      <c r="AK112" s="782" t="s">
        <v>438</v>
      </c>
      <c r="AL112" s="780"/>
      <c r="AM112" s="780"/>
      <c r="AN112" s="780"/>
      <c r="AO112" s="781"/>
      <c r="AP112" s="824" t="s">
        <v>392</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2877495</v>
      </c>
      <c r="BR112" s="817"/>
      <c r="BS112" s="817"/>
      <c r="BT112" s="817"/>
      <c r="BU112" s="817"/>
      <c r="BV112" s="817">
        <v>2090996</v>
      </c>
      <c r="BW112" s="817"/>
      <c r="BX112" s="817"/>
      <c r="BY112" s="817"/>
      <c r="BZ112" s="817"/>
      <c r="CA112" s="817">
        <v>1958391</v>
      </c>
      <c r="CB112" s="817"/>
      <c r="CC112" s="817"/>
      <c r="CD112" s="817"/>
      <c r="CE112" s="817"/>
      <c r="CF112" s="875">
        <v>18.100000000000001</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448</v>
      </c>
      <c r="DM112" s="817"/>
      <c r="DN112" s="817"/>
      <c r="DO112" s="817"/>
      <c r="DP112" s="817"/>
      <c r="DQ112" s="817" t="s">
        <v>438</v>
      </c>
      <c r="DR112" s="817"/>
      <c r="DS112" s="817"/>
      <c r="DT112" s="817"/>
      <c r="DU112" s="817"/>
      <c r="DV112" s="794" t="s">
        <v>412</v>
      </c>
      <c r="DW112" s="794"/>
      <c r="DX112" s="794"/>
      <c r="DY112" s="794"/>
      <c r="DZ112" s="795"/>
    </row>
    <row r="113" spans="1:130" s="226"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204228</v>
      </c>
      <c r="AB113" s="919"/>
      <c r="AC113" s="919"/>
      <c r="AD113" s="919"/>
      <c r="AE113" s="920"/>
      <c r="AF113" s="921">
        <v>223761</v>
      </c>
      <c r="AG113" s="919"/>
      <c r="AH113" s="919"/>
      <c r="AI113" s="919"/>
      <c r="AJ113" s="920"/>
      <c r="AK113" s="921">
        <v>191790</v>
      </c>
      <c r="AL113" s="919"/>
      <c r="AM113" s="919"/>
      <c r="AN113" s="919"/>
      <c r="AO113" s="920"/>
      <c r="AP113" s="922">
        <v>1.8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452392</v>
      </c>
      <c r="BR113" s="817"/>
      <c r="BS113" s="817"/>
      <c r="BT113" s="817"/>
      <c r="BU113" s="817"/>
      <c r="BV113" s="817">
        <v>407091</v>
      </c>
      <c r="BW113" s="817"/>
      <c r="BX113" s="817"/>
      <c r="BY113" s="817"/>
      <c r="BZ113" s="817"/>
      <c r="CA113" s="817">
        <v>404067</v>
      </c>
      <c r="CB113" s="817"/>
      <c r="CC113" s="817"/>
      <c r="CD113" s="817"/>
      <c r="CE113" s="817"/>
      <c r="CF113" s="875">
        <v>3.7</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448</v>
      </c>
      <c r="DM113" s="780"/>
      <c r="DN113" s="780"/>
      <c r="DO113" s="780"/>
      <c r="DP113" s="781"/>
      <c r="DQ113" s="782" t="s">
        <v>438</v>
      </c>
      <c r="DR113" s="780"/>
      <c r="DS113" s="780"/>
      <c r="DT113" s="780"/>
      <c r="DU113" s="781"/>
      <c r="DV113" s="824" t="s">
        <v>438</v>
      </c>
      <c r="DW113" s="825"/>
      <c r="DX113" s="825"/>
      <c r="DY113" s="825"/>
      <c r="DZ113" s="826"/>
    </row>
    <row r="114" spans="1:130" s="226"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24064</v>
      </c>
      <c r="AB114" s="780"/>
      <c r="AC114" s="780"/>
      <c r="AD114" s="780"/>
      <c r="AE114" s="781"/>
      <c r="AF114" s="782">
        <v>26317</v>
      </c>
      <c r="AG114" s="780"/>
      <c r="AH114" s="780"/>
      <c r="AI114" s="780"/>
      <c r="AJ114" s="781"/>
      <c r="AK114" s="782">
        <v>26360</v>
      </c>
      <c r="AL114" s="780"/>
      <c r="AM114" s="780"/>
      <c r="AN114" s="780"/>
      <c r="AO114" s="781"/>
      <c r="AP114" s="824">
        <v>0.2</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2823231</v>
      </c>
      <c r="BR114" s="817"/>
      <c r="BS114" s="817"/>
      <c r="BT114" s="817"/>
      <c r="BU114" s="817"/>
      <c r="BV114" s="817">
        <v>2789124</v>
      </c>
      <c r="BW114" s="817"/>
      <c r="BX114" s="817"/>
      <c r="BY114" s="817"/>
      <c r="BZ114" s="817"/>
      <c r="CA114" s="817">
        <v>2735671</v>
      </c>
      <c r="CB114" s="817"/>
      <c r="CC114" s="817"/>
      <c r="CD114" s="817"/>
      <c r="CE114" s="817"/>
      <c r="CF114" s="875">
        <v>25.3</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392</v>
      </c>
      <c r="DH114" s="780"/>
      <c r="DI114" s="780"/>
      <c r="DJ114" s="780"/>
      <c r="DK114" s="781"/>
      <c r="DL114" s="782" t="s">
        <v>438</v>
      </c>
      <c r="DM114" s="780"/>
      <c r="DN114" s="780"/>
      <c r="DO114" s="780"/>
      <c r="DP114" s="781"/>
      <c r="DQ114" s="782" t="s">
        <v>392</v>
      </c>
      <c r="DR114" s="780"/>
      <c r="DS114" s="780"/>
      <c r="DT114" s="780"/>
      <c r="DU114" s="781"/>
      <c r="DV114" s="824" t="s">
        <v>392</v>
      </c>
      <c r="DW114" s="825"/>
      <c r="DX114" s="825"/>
      <c r="DY114" s="825"/>
      <c r="DZ114" s="826"/>
    </row>
    <row r="115" spans="1:130" s="226"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17546</v>
      </c>
      <c r="AB115" s="919"/>
      <c r="AC115" s="919"/>
      <c r="AD115" s="919"/>
      <c r="AE115" s="920"/>
      <c r="AF115" s="921">
        <v>21526</v>
      </c>
      <c r="AG115" s="919"/>
      <c r="AH115" s="919"/>
      <c r="AI115" s="919"/>
      <c r="AJ115" s="920"/>
      <c r="AK115" s="921">
        <v>84379</v>
      </c>
      <c r="AL115" s="919"/>
      <c r="AM115" s="919"/>
      <c r="AN115" s="919"/>
      <c r="AO115" s="920"/>
      <c r="AP115" s="922">
        <v>0.8</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392</v>
      </c>
      <c r="BR115" s="817"/>
      <c r="BS115" s="817"/>
      <c r="BT115" s="817"/>
      <c r="BU115" s="817"/>
      <c r="BV115" s="817" t="s">
        <v>441</v>
      </c>
      <c r="BW115" s="817"/>
      <c r="BX115" s="817"/>
      <c r="BY115" s="817"/>
      <c r="BZ115" s="817"/>
      <c r="CA115" s="817" t="s">
        <v>442</v>
      </c>
      <c r="CB115" s="817"/>
      <c r="CC115" s="817"/>
      <c r="CD115" s="817"/>
      <c r="CE115" s="817"/>
      <c r="CF115" s="875" t="s">
        <v>438</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438</v>
      </c>
      <c r="DM115" s="780"/>
      <c r="DN115" s="780"/>
      <c r="DO115" s="780"/>
      <c r="DP115" s="781"/>
      <c r="DQ115" s="782" t="s">
        <v>439</v>
      </c>
      <c r="DR115" s="780"/>
      <c r="DS115" s="780"/>
      <c r="DT115" s="780"/>
      <c r="DU115" s="781"/>
      <c r="DV115" s="824" t="s">
        <v>442</v>
      </c>
      <c r="DW115" s="825"/>
      <c r="DX115" s="825"/>
      <c r="DY115" s="825"/>
      <c r="DZ115" s="826"/>
    </row>
    <row r="116" spans="1:130" s="226"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461</v>
      </c>
      <c r="AB116" s="780"/>
      <c r="AC116" s="780"/>
      <c r="AD116" s="780"/>
      <c r="AE116" s="781"/>
      <c r="AF116" s="782" t="s">
        <v>392</v>
      </c>
      <c r="AG116" s="780"/>
      <c r="AH116" s="780"/>
      <c r="AI116" s="780"/>
      <c r="AJ116" s="781"/>
      <c r="AK116" s="782" t="s">
        <v>442</v>
      </c>
      <c r="AL116" s="780"/>
      <c r="AM116" s="780"/>
      <c r="AN116" s="780"/>
      <c r="AO116" s="781"/>
      <c r="AP116" s="824" t="s">
        <v>441</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441</v>
      </c>
      <c r="CB116" s="817"/>
      <c r="CC116" s="817"/>
      <c r="CD116" s="817"/>
      <c r="CE116" s="817"/>
      <c r="CF116" s="875" t="s">
        <v>438</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392</v>
      </c>
      <c r="DR116" s="780"/>
      <c r="DS116" s="780"/>
      <c r="DT116" s="780"/>
      <c r="DU116" s="781"/>
      <c r="DV116" s="824" t="s">
        <v>392</v>
      </c>
      <c r="DW116" s="825"/>
      <c r="DX116" s="825"/>
      <c r="DY116" s="825"/>
      <c r="DZ116" s="826"/>
    </row>
    <row r="117" spans="1:130" s="226"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2196575</v>
      </c>
      <c r="AB117" s="903"/>
      <c r="AC117" s="903"/>
      <c r="AD117" s="903"/>
      <c r="AE117" s="904"/>
      <c r="AF117" s="905">
        <v>2275645</v>
      </c>
      <c r="AG117" s="903"/>
      <c r="AH117" s="903"/>
      <c r="AI117" s="903"/>
      <c r="AJ117" s="904"/>
      <c r="AK117" s="905">
        <v>2433639</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441</v>
      </c>
      <c r="BW117" s="817"/>
      <c r="BX117" s="817"/>
      <c r="BY117" s="817"/>
      <c r="BZ117" s="817"/>
      <c r="CA117" s="817" t="s">
        <v>466</v>
      </c>
      <c r="CB117" s="817"/>
      <c r="CC117" s="817"/>
      <c r="CD117" s="817"/>
      <c r="CE117" s="817"/>
      <c r="CF117" s="875" t="s">
        <v>466</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442</v>
      </c>
      <c r="DR117" s="780"/>
      <c r="DS117" s="780"/>
      <c r="DT117" s="780"/>
      <c r="DU117" s="781"/>
      <c r="DV117" s="824" t="s">
        <v>392</v>
      </c>
      <c r="DW117" s="825"/>
      <c r="DX117" s="825"/>
      <c r="DY117" s="825"/>
      <c r="DZ117" s="826"/>
    </row>
    <row r="118" spans="1:130" s="226"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307</v>
      </c>
      <c r="AL118" s="896"/>
      <c r="AM118" s="896"/>
      <c r="AN118" s="896"/>
      <c r="AO118" s="897"/>
      <c r="AP118" s="899" t="s">
        <v>432</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392</v>
      </c>
      <c r="BR118" s="845"/>
      <c r="BS118" s="845"/>
      <c r="BT118" s="845"/>
      <c r="BU118" s="845"/>
      <c r="BV118" s="845" t="s">
        <v>461</v>
      </c>
      <c r="BW118" s="845"/>
      <c r="BX118" s="845"/>
      <c r="BY118" s="845"/>
      <c r="BZ118" s="845"/>
      <c r="CA118" s="845" t="s">
        <v>392</v>
      </c>
      <c r="CB118" s="845"/>
      <c r="CC118" s="845"/>
      <c r="CD118" s="845"/>
      <c r="CE118" s="845"/>
      <c r="CF118" s="875" t="s">
        <v>461</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438</v>
      </c>
      <c r="DM118" s="780"/>
      <c r="DN118" s="780"/>
      <c r="DO118" s="780"/>
      <c r="DP118" s="781"/>
      <c r="DQ118" s="782" t="s">
        <v>438</v>
      </c>
      <c r="DR118" s="780"/>
      <c r="DS118" s="780"/>
      <c r="DT118" s="780"/>
      <c r="DU118" s="781"/>
      <c r="DV118" s="824" t="s">
        <v>461</v>
      </c>
      <c r="DW118" s="825"/>
      <c r="DX118" s="825"/>
      <c r="DY118" s="825"/>
      <c r="DZ118" s="826"/>
    </row>
    <row r="119" spans="1:130" s="226"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461</v>
      </c>
      <c r="AG119" s="889"/>
      <c r="AH119" s="889"/>
      <c r="AI119" s="889"/>
      <c r="AJ119" s="890"/>
      <c r="AK119" s="891">
        <v>65000</v>
      </c>
      <c r="AL119" s="889"/>
      <c r="AM119" s="889"/>
      <c r="AN119" s="889"/>
      <c r="AO119" s="890"/>
      <c r="AP119" s="892">
        <v>0.6</v>
      </c>
      <c r="AQ119" s="893"/>
      <c r="AR119" s="893"/>
      <c r="AS119" s="893"/>
      <c r="AT119" s="894"/>
      <c r="AU119" s="934"/>
      <c r="AV119" s="935"/>
      <c r="AW119" s="935"/>
      <c r="AX119" s="935"/>
      <c r="AY119" s="935"/>
      <c r="AZ119" s="247" t="s">
        <v>189</v>
      </c>
      <c r="BA119" s="247"/>
      <c r="BB119" s="247"/>
      <c r="BC119" s="247"/>
      <c r="BD119" s="247"/>
      <c r="BE119" s="247"/>
      <c r="BF119" s="247"/>
      <c r="BG119" s="247"/>
      <c r="BH119" s="247"/>
      <c r="BI119" s="247"/>
      <c r="BJ119" s="247"/>
      <c r="BK119" s="247"/>
      <c r="BL119" s="247"/>
      <c r="BM119" s="247"/>
      <c r="BN119" s="247"/>
      <c r="BO119" s="877" t="s">
        <v>470</v>
      </c>
      <c r="BP119" s="878"/>
      <c r="BQ119" s="879">
        <v>29930234</v>
      </c>
      <c r="BR119" s="845"/>
      <c r="BS119" s="845"/>
      <c r="BT119" s="845"/>
      <c r="BU119" s="845"/>
      <c r="BV119" s="845">
        <v>32161321</v>
      </c>
      <c r="BW119" s="845"/>
      <c r="BX119" s="845"/>
      <c r="BY119" s="845"/>
      <c r="BZ119" s="845"/>
      <c r="CA119" s="845">
        <v>32469651</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448</v>
      </c>
      <c r="DM119" s="764"/>
      <c r="DN119" s="764"/>
      <c r="DO119" s="764"/>
      <c r="DP119" s="765"/>
      <c r="DQ119" s="766" t="s">
        <v>461</v>
      </c>
      <c r="DR119" s="764"/>
      <c r="DS119" s="764"/>
      <c r="DT119" s="764"/>
      <c r="DU119" s="765"/>
      <c r="DV119" s="848" t="s">
        <v>461</v>
      </c>
      <c r="DW119" s="849"/>
      <c r="DX119" s="849"/>
      <c r="DY119" s="849"/>
      <c r="DZ119" s="850"/>
    </row>
    <row r="120" spans="1:130" s="226"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392</v>
      </c>
      <c r="AB120" s="780"/>
      <c r="AC120" s="780"/>
      <c r="AD120" s="780"/>
      <c r="AE120" s="781"/>
      <c r="AF120" s="782" t="s">
        <v>392</v>
      </c>
      <c r="AG120" s="780"/>
      <c r="AH120" s="780"/>
      <c r="AI120" s="780"/>
      <c r="AJ120" s="781"/>
      <c r="AK120" s="782" t="s">
        <v>461</v>
      </c>
      <c r="AL120" s="780"/>
      <c r="AM120" s="780"/>
      <c r="AN120" s="780"/>
      <c r="AO120" s="781"/>
      <c r="AP120" s="824" t="s">
        <v>392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5181354</v>
      </c>
      <c r="BR120" s="842"/>
      <c r="BS120" s="842"/>
      <c r="BT120" s="842"/>
      <c r="BU120" s="842"/>
      <c r="BV120" s="842">
        <v>5956204</v>
      </c>
      <c r="BW120" s="842"/>
      <c r="BX120" s="842"/>
      <c r="BY120" s="842"/>
      <c r="BZ120" s="842"/>
      <c r="CA120" s="842">
        <v>6888753</v>
      </c>
      <c r="CB120" s="842"/>
      <c r="CC120" s="842"/>
      <c r="CD120" s="842"/>
      <c r="CE120" s="842"/>
      <c r="CF120" s="866">
        <v>63.8</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2693769</v>
      </c>
      <c r="DH120" s="842"/>
      <c r="DI120" s="842"/>
      <c r="DJ120" s="842"/>
      <c r="DK120" s="842"/>
      <c r="DL120" s="842">
        <v>1999512</v>
      </c>
      <c r="DM120" s="842"/>
      <c r="DN120" s="842"/>
      <c r="DO120" s="842"/>
      <c r="DP120" s="842"/>
      <c r="DQ120" s="842">
        <v>1886677</v>
      </c>
      <c r="DR120" s="842"/>
      <c r="DS120" s="842"/>
      <c r="DT120" s="842"/>
      <c r="DU120" s="842"/>
      <c r="DV120" s="843">
        <v>17.5</v>
      </c>
      <c r="DW120" s="843"/>
      <c r="DX120" s="843"/>
      <c r="DY120" s="843"/>
      <c r="DZ120" s="844"/>
    </row>
    <row r="121" spans="1:130" s="226"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461</v>
      </c>
      <c r="AB121" s="780"/>
      <c r="AC121" s="780"/>
      <c r="AD121" s="780"/>
      <c r="AE121" s="781"/>
      <c r="AF121" s="782" t="s">
        <v>461</v>
      </c>
      <c r="AG121" s="780"/>
      <c r="AH121" s="780"/>
      <c r="AI121" s="780"/>
      <c r="AJ121" s="781"/>
      <c r="AK121" s="782" t="s">
        <v>461</v>
      </c>
      <c r="AL121" s="780"/>
      <c r="AM121" s="780"/>
      <c r="AN121" s="780"/>
      <c r="AO121" s="781"/>
      <c r="AP121" s="824" t="s">
        <v>392</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132287</v>
      </c>
      <c r="BR121" s="817"/>
      <c r="BS121" s="817"/>
      <c r="BT121" s="817"/>
      <c r="BU121" s="817"/>
      <c r="BV121" s="817">
        <v>106772</v>
      </c>
      <c r="BW121" s="817"/>
      <c r="BX121" s="817"/>
      <c r="BY121" s="817"/>
      <c r="BZ121" s="817"/>
      <c r="CA121" s="817">
        <v>93219</v>
      </c>
      <c r="CB121" s="817"/>
      <c r="CC121" s="817"/>
      <c r="CD121" s="817"/>
      <c r="CE121" s="817"/>
      <c r="CF121" s="875">
        <v>0.9</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183726</v>
      </c>
      <c r="DH121" s="817"/>
      <c r="DI121" s="817"/>
      <c r="DJ121" s="817"/>
      <c r="DK121" s="817"/>
      <c r="DL121" s="817">
        <v>91484</v>
      </c>
      <c r="DM121" s="817"/>
      <c r="DN121" s="817"/>
      <c r="DO121" s="817"/>
      <c r="DP121" s="817"/>
      <c r="DQ121" s="817">
        <v>71714</v>
      </c>
      <c r="DR121" s="817"/>
      <c r="DS121" s="817"/>
      <c r="DT121" s="817"/>
      <c r="DU121" s="817"/>
      <c r="DV121" s="794">
        <v>0.7</v>
      </c>
      <c r="DW121" s="794"/>
      <c r="DX121" s="794"/>
      <c r="DY121" s="794"/>
      <c r="DZ121" s="795"/>
    </row>
    <row r="122" spans="1:130" s="226"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466</v>
      </c>
      <c r="AG122" s="780"/>
      <c r="AH122" s="780"/>
      <c r="AI122" s="780"/>
      <c r="AJ122" s="781"/>
      <c r="AK122" s="782" t="s">
        <v>392</v>
      </c>
      <c r="AL122" s="780"/>
      <c r="AM122" s="780"/>
      <c r="AN122" s="780"/>
      <c r="AO122" s="781"/>
      <c r="AP122" s="824" t="s">
        <v>441</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19247581</v>
      </c>
      <c r="BR122" s="845"/>
      <c r="BS122" s="845"/>
      <c r="BT122" s="845"/>
      <c r="BU122" s="845"/>
      <c r="BV122" s="845">
        <v>21609633</v>
      </c>
      <c r="BW122" s="845"/>
      <c r="BX122" s="845"/>
      <c r="BY122" s="845"/>
      <c r="BZ122" s="845"/>
      <c r="CA122" s="845">
        <v>21514991</v>
      </c>
      <c r="CB122" s="845"/>
      <c r="CC122" s="845"/>
      <c r="CD122" s="845"/>
      <c r="CE122" s="845"/>
      <c r="CF122" s="846">
        <v>199.2</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392</v>
      </c>
      <c r="DH122" s="817"/>
      <c r="DI122" s="817"/>
      <c r="DJ122" s="817"/>
      <c r="DK122" s="817"/>
      <c r="DL122" s="817" t="s">
        <v>441</v>
      </c>
      <c r="DM122" s="817"/>
      <c r="DN122" s="817"/>
      <c r="DO122" s="817"/>
      <c r="DP122" s="817"/>
      <c r="DQ122" s="817" t="s">
        <v>461</v>
      </c>
      <c r="DR122" s="817"/>
      <c r="DS122" s="817"/>
      <c r="DT122" s="817"/>
      <c r="DU122" s="817"/>
      <c r="DV122" s="794" t="s">
        <v>461</v>
      </c>
      <c r="DW122" s="794"/>
      <c r="DX122" s="794"/>
      <c r="DY122" s="794"/>
      <c r="DZ122" s="795"/>
    </row>
    <row r="123" spans="1:130" s="226"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441</v>
      </c>
      <c r="AG123" s="780"/>
      <c r="AH123" s="780"/>
      <c r="AI123" s="780"/>
      <c r="AJ123" s="781"/>
      <c r="AK123" s="782" t="s">
        <v>461</v>
      </c>
      <c r="AL123" s="780"/>
      <c r="AM123" s="780"/>
      <c r="AN123" s="780"/>
      <c r="AO123" s="781"/>
      <c r="AP123" s="824" t="s">
        <v>441</v>
      </c>
      <c r="AQ123" s="825"/>
      <c r="AR123" s="825"/>
      <c r="AS123" s="825"/>
      <c r="AT123" s="826"/>
      <c r="AU123" s="886"/>
      <c r="AV123" s="887"/>
      <c r="AW123" s="887"/>
      <c r="AX123" s="887"/>
      <c r="AY123" s="887"/>
      <c r="AZ123" s="247" t="s">
        <v>189</v>
      </c>
      <c r="BA123" s="247"/>
      <c r="BB123" s="247"/>
      <c r="BC123" s="247"/>
      <c r="BD123" s="247"/>
      <c r="BE123" s="247"/>
      <c r="BF123" s="247"/>
      <c r="BG123" s="247"/>
      <c r="BH123" s="247"/>
      <c r="BI123" s="247"/>
      <c r="BJ123" s="247"/>
      <c r="BK123" s="247"/>
      <c r="BL123" s="247"/>
      <c r="BM123" s="247"/>
      <c r="BN123" s="247"/>
      <c r="BO123" s="877" t="s">
        <v>481</v>
      </c>
      <c r="BP123" s="878"/>
      <c r="BQ123" s="832">
        <v>24561222</v>
      </c>
      <c r="BR123" s="833"/>
      <c r="BS123" s="833"/>
      <c r="BT123" s="833"/>
      <c r="BU123" s="833"/>
      <c r="BV123" s="833">
        <v>27672609</v>
      </c>
      <c r="BW123" s="833"/>
      <c r="BX123" s="833"/>
      <c r="BY123" s="833"/>
      <c r="BZ123" s="833"/>
      <c r="CA123" s="833">
        <v>28496963</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441</v>
      </c>
      <c r="DM123" s="780"/>
      <c r="DN123" s="780"/>
      <c r="DO123" s="780"/>
      <c r="DP123" s="781"/>
      <c r="DQ123" s="782" t="s">
        <v>441</v>
      </c>
      <c r="DR123" s="780"/>
      <c r="DS123" s="780"/>
      <c r="DT123" s="780"/>
      <c r="DU123" s="781"/>
      <c r="DV123" s="824" t="s">
        <v>441</v>
      </c>
      <c r="DW123" s="825"/>
      <c r="DX123" s="825"/>
      <c r="DY123" s="825"/>
      <c r="DZ123" s="826"/>
    </row>
    <row r="124" spans="1:130" s="226"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461</v>
      </c>
      <c r="AG124" s="780"/>
      <c r="AH124" s="780"/>
      <c r="AI124" s="780"/>
      <c r="AJ124" s="781"/>
      <c r="AK124" s="782" t="s">
        <v>441</v>
      </c>
      <c r="AL124" s="780"/>
      <c r="AM124" s="780"/>
      <c r="AN124" s="780"/>
      <c r="AO124" s="781"/>
      <c r="AP124" s="824" t="s">
        <v>441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50.8</v>
      </c>
      <c r="BR124" s="831"/>
      <c r="BS124" s="831"/>
      <c r="BT124" s="831"/>
      <c r="BU124" s="831"/>
      <c r="BV124" s="831">
        <v>40.299999999999997</v>
      </c>
      <c r="BW124" s="831"/>
      <c r="BX124" s="831"/>
      <c r="BY124" s="831"/>
      <c r="BZ124" s="831"/>
      <c r="CA124" s="831">
        <v>36.700000000000003</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438</v>
      </c>
      <c r="DH124" s="764"/>
      <c r="DI124" s="764"/>
      <c r="DJ124" s="764"/>
      <c r="DK124" s="765"/>
      <c r="DL124" s="766" t="s">
        <v>438</v>
      </c>
      <c r="DM124" s="764"/>
      <c r="DN124" s="764"/>
      <c r="DO124" s="764"/>
      <c r="DP124" s="765"/>
      <c r="DQ124" s="766" t="s">
        <v>438</v>
      </c>
      <c r="DR124" s="764"/>
      <c r="DS124" s="764"/>
      <c r="DT124" s="764"/>
      <c r="DU124" s="765"/>
      <c r="DV124" s="848" t="s">
        <v>466</v>
      </c>
      <c r="DW124" s="849"/>
      <c r="DX124" s="849"/>
      <c r="DY124" s="849"/>
      <c r="DZ124" s="850"/>
    </row>
    <row r="125" spans="1:130" s="226"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438</v>
      </c>
      <c r="AG125" s="780"/>
      <c r="AH125" s="780"/>
      <c r="AI125" s="780"/>
      <c r="AJ125" s="781"/>
      <c r="AK125" s="782" t="s">
        <v>438</v>
      </c>
      <c r="AL125" s="780"/>
      <c r="AM125" s="780"/>
      <c r="AN125" s="780"/>
      <c r="AO125" s="781"/>
      <c r="AP125" s="824" t="s">
        <v>438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438</v>
      </c>
      <c r="DH125" s="842"/>
      <c r="DI125" s="842"/>
      <c r="DJ125" s="842"/>
      <c r="DK125" s="842"/>
      <c r="DL125" s="842" t="s">
        <v>438</v>
      </c>
      <c r="DM125" s="842"/>
      <c r="DN125" s="842"/>
      <c r="DO125" s="842"/>
      <c r="DP125" s="842"/>
      <c r="DQ125" s="842" t="s">
        <v>438</v>
      </c>
      <c r="DR125" s="842"/>
      <c r="DS125" s="842"/>
      <c r="DT125" s="842"/>
      <c r="DU125" s="842"/>
      <c r="DV125" s="843" t="s">
        <v>438</v>
      </c>
      <c r="DW125" s="843"/>
      <c r="DX125" s="843"/>
      <c r="DY125" s="843"/>
      <c r="DZ125" s="844"/>
    </row>
    <row r="126" spans="1:130" s="226"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438</v>
      </c>
      <c r="AB126" s="780"/>
      <c r="AC126" s="780"/>
      <c r="AD126" s="780"/>
      <c r="AE126" s="781"/>
      <c r="AF126" s="782" t="s">
        <v>438</v>
      </c>
      <c r="AG126" s="780"/>
      <c r="AH126" s="780"/>
      <c r="AI126" s="780"/>
      <c r="AJ126" s="781"/>
      <c r="AK126" s="782" t="s">
        <v>466</v>
      </c>
      <c r="AL126" s="780"/>
      <c r="AM126" s="780"/>
      <c r="AN126" s="780"/>
      <c r="AO126" s="781"/>
      <c r="AP126" s="824" t="s">
        <v>438</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438</v>
      </c>
      <c r="DH126" s="817"/>
      <c r="DI126" s="817"/>
      <c r="DJ126" s="817"/>
      <c r="DK126" s="817"/>
      <c r="DL126" s="817" t="s">
        <v>438</v>
      </c>
      <c r="DM126" s="817"/>
      <c r="DN126" s="817"/>
      <c r="DO126" s="817"/>
      <c r="DP126" s="817"/>
      <c r="DQ126" s="817" t="s">
        <v>466</v>
      </c>
      <c r="DR126" s="817"/>
      <c r="DS126" s="817"/>
      <c r="DT126" s="817"/>
      <c r="DU126" s="817"/>
      <c r="DV126" s="794" t="s">
        <v>438</v>
      </c>
      <c r="DW126" s="794"/>
      <c r="DX126" s="794"/>
      <c r="DY126" s="794"/>
      <c r="DZ126" s="795"/>
    </row>
    <row r="127" spans="1:130" s="226"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17546</v>
      </c>
      <c r="AB127" s="780"/>
      <c r="AC127" s="780"/>
      <c r="AD127" s="780"/>
      <c r="AE127" s="781"/>
      <c r="AF127" s="782">
        <v>21526</v>
      </c>
      <c r="AG127" s="780"/>
      <c r="AH127" s="780"/>
      <c r="AI127" s="780"/>
      <c r="AJ127" s="781"/>
      <c r="AK127" s="782">
        <v>19379</v>
      </c>
      <c r="AL127" s="780"/>
      <c r="AM127" s="780"/>
      <c r="AN127" s="780"/>
      <c r="AO127" s="781"/>
      <c r="AP127" s="824">
        <v>0.2</v>
      </c>
      <c r="AQ127" s="825"/>
      <c r="AR127" s="825"/>
      <c r="AS127" s="825"/>
      <c r="AT127" s="826"/>
      <c r="AU127" s="228"/>
      <c r="AV127" s="228"/>
      <c r="AW127" s="228"/>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438</v>
      </c>
      <c r="DH127" s="817"/>
      <c r="DI127" s="817"/>
      <c r="DJ127" s="817"/>
      <c r="DK127" s="817"/>
      <c r="DL127" s="817" t="s">
        <v>438</v>
      </c>
      <c r="DM127" s="817"/>
      <c r="DN127" s="817"/>
      <c r="DO127" s="817"/>
      <c r="DP127" s="817"/>
      <c r="DQ127" s="817" t="s">
        <v>448</v>
      </c>
      <c r="DR127" s="817"/>
      <c r="DS127" s="817"/>
      <c r="DT127" s="817"/>
      <c r="DU127" s="817"/>
      <c r="DV127" s="794" t="s">
        <v>438</v>
      </c>
      <c r="DW127" s="794"/>
      <c r="DX127" s="794"/>
      <c r="DY127" s="794"/>
      <c r="DZ127" s="795"/>
    </row>
    <row r="128" spans="1:130" s="226"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25979</v>
      </c>
      <c r="AB128" s="801"/>
      <c r="AC128" s="801"/>
      <c r="AD128" s="801"/>
      <c r="AE128" s="802"/>
      <c r="AF128" s="803">
        <v>16650</v>
      </c>
      <c r="AG128" s="801"/>
      <c r="AH128" s="801"/>
      <c r="AI128" s="801"/>
      <c r="AJ128" s="802"/>
      <c r="AK128" s="803">
        <v>20882</v>
      </c>
      <c r="AL128" s="801"/>
      <c r="AM128" s="801"/>
      <c r="AN128" s="801"/>
      <c r="AO128" s="802"/>
      <c r="AP128" s="804"/>
      <c r="AQ128" s="805"/>
      <c r="AR128" s="805"/>
      <c r="AS128" s="805"/>
      <c r="AT128" s="806"/>
      <c r="AU128" s="228"/>
      <c r="AV128" s="228"/>
      <c r="AW128" s="228"/>
      <c r="AX128" s="807" t="s">
        <v>496</v>
      </c>
      <c r="AY128" s="808"/>
      <c r="AZ128" s="808"/>
      <c r="BA128" s="808"/>
      <c r="BB128" s="808"/>
      <c r="BC128" s="808"/>
      <c r="BD128" s="808"/>
      <c r="BE128" s="809"/>
      <c r="BF128" s="786" t="s">
        <v>497</v>
      </c>
      <c r="BG128" s="787"/>
      <c r="BH128" s="787"/>
      <c r="BI128" s="787"/>
      <c r="BJ128" s="787"/>
      <c r="BK128" s="787"/>
      <c r="BL128" s="810"/>
      <c r="BM128" s="786">
        <v>13.02</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499</v>
      </c>
      <c r="DH128" s="791"/>
      <c r="DI128" s="791"/>
      <c r="DJ128" s="791"/>
      <c r="DK128" s="791"/>
      <c r="DL128" s="791" t="s">
        <v>139</v>
      </c>
      <c r="DM128" s="791"/>
      <c r="DN128" s="791"/>
      <c r="DO128" s="791"/>
      <c r="DP128" s="791"/>
      <c r="DQ128" s="791" t="s">
        <v>500</v>
      </c>
      <c r="DR128" s="791"/>
      <c r="DS128" s="791"/>
      <c r="DT128" s="791"/>
      <c r="DU128" s="791"/>
      <c r="DV128" s="792" t="s">
        <v>500</v>
      </c>
      <c r="DW128" s="792"/>
      <c r="DX128" s="792"/>
      <c r="DY128" s="792"/>
      <c r="DZ128" s="793"/>
    </row>
    <row r="129" spans="1:131" s="226"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12018640</v>
      </c>
      <c r="AB129" s="780"/>
      <c r="AC129" s="780"/>
      <c r="AD129" s="780"/>
      <c r="AE129" s="781"/>
      <c r="AF129" s="782">
        <v>12607450</v>
      </c>
      <c r="AG129" s="780"/>
      <c r="AH129" s="780"/>
      <c r="AI129" s="780"/>
      <c r="AJ129" s="781"/>
      <c r="AK129" s="782">
        <v>12359464</v>
      </c>
      <c r="AL129" s="780"/>
      <c r="AM129" s="780"/>
      <c r="AN129" s="780"/>
      <c r="AO129" s="781"/>
      <c r="AP129" s="783"/>
      <c r="AQ129" s="784"/>
      <c r="AR129" s="784"/>
      <c r="AS129" s="784"/>
      <c r="AT129" s="785"/>
      <c r="AU129" s="229"/>
      <c r="AV129" s="229"/>
      <c r="AW129" s="229"/>
      <c r="AX129" s="751" t="s">
        <v>502</v>
      </c>
      <c r="AY129" s="752"/>
      <c r="AZ129" s="752"/>
      <c r="BA129" s="752"/>
      <c r="BB129" s="752"/>
      <c r="BC129" s="752"/>
      <c r="BD129" s="752"/>
      <c r="BE129" s="753"/>
      <c r="BF129" s="770" t="s">
        <v>500</v>
      </c>
      <c r="BG129" s="771"/>
      <c r="BH129" s="771"/>
      <c r="BI129" s="771"/>
      <c r="BJ129" s="771"/>
      <c r="BK129" s="771"/>
      <c r="BL129" s="772"/>
      <c r="BM129" s="770">
        <v>18.02</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1467074</v>
      </c>
      <c r="AB130" s="780"/>
      <c r="AC130" s="780"/>
      <c r="AD130" s="780"/>
      <c r="AE130" s="781"/>
      <c r="AF130" s="782">
        <v>1488978</v>
      </c>
      <c r="AG130" s="780"/>
      <c r="AH130" s="780"/>
      <c r="AI130" s="780"/>
      <c r="AJ130" s="781"/>
      <c r="AK130" s="782">
        <v>1559430</v>
      </c>
      <c r="AL130" s="780"/>
      <c r="AM130" s="780"/>
      <c r="AN130" s="780"/>
      <c r="AO130" s="781"/>
      <c r="AP130" s="783"/>
      <c r="AQ130" s="784"/>
      <c r="AR130" s="784"/>
      <c r="AS130" s="784"/>
      <c r="AT130" s="785"/>
      <c r="AU130" s="229"/>
      <c r="AV130" s="229"/>
      <c r="AW130" s="229"/>
      <c r="AX130" s="751" t="s">
        <v>505</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10551566</v>
      </c>
      <c r="AB131" s="764"/>
      <c r="AC131" s="764"/>
      <c r="AD131" s="764"/>
      <c r="AE131" s="765"/>
      <c r="AF131" s="766">
        <v>11118472</v>
      </c>
      <c r="AG131" s="764"/>
      <c r="AH131" s="764"/>
      <c r="AI131" s="764"/>
      <c r="AJ131" s="765"/>
      <c r="AK131" s="766">
        <v>10800034</v>
      </c>
      <c r="AL131" s="764"/>
      <c r="AM131" s="764"/>
      <c r="AN131" s="764"/>
      <c r="AO131" s="765"/>
      <c r="AP131" s="767"/>
      <c r="AQ131" s="768"/>
      <c r="AR131" s="768"/>
      <c r="AS131" s="768"/>
      <c r="AT131" s="769"/>
      <c r="AU131" s="229"/>
      <c r="AV131" s="229"/>
      <c r="AW131" s="229"/>
      <c r="AX131" s="729" t="s">
        <v>507</v>
      </c>
      <c r="AY131" s="730"/>
      <c r="AZ131" s="730"/>
      <c r="BA131" s="730"/>
      <c r="BB131" s="730"/>
      <c r="BC131" s="730"/>
      <c r="BD131" s="730"/>
      <c r="BE131" s="731"/>
      <c r="BF131" s="732">
        <v>36.700000000000003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6.6674652840000004</v>
      </c>
      <c r="AB132" s="745"/>
      <c r="AC132" s="745"/>
      <c r="AD132" s="745"/>
      <c r="AE132" s="746"/>
      <c r="AF132" s="747">
        <v>6.9255649520000002</v>
      </c>
      <c r="AG132" s="745"/>
      <c r="AH132" s="745"/>
      <c r="AI132" s="745"/>
      <c r="AJ132" s="746"/>
      <c r="AK132" s="747">
        <v>7.9011510520000003</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6.9</v>
      </c>
      <c r="AB133" s="724"/>
      <c r="AC133" s="724"/>
      <c r="AD133" s="724"/>
      <c r="AE133" s="725"/>
      <c r="AF133" s="723">
        <v>6.8</v>
      </c>
      <c r="AG133" s="724"/>
      <c r="AH133" s="724"/>
      <c r="AI133" s="724"/>
      <c r="AJ133" s="725"/>
      <c r="AK133" s="723">
        <v>7.1</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TFXRkOwnONStZXOVvhqp5pjZUUbMgF7Gns9hyBxysZhXr/7W/BOLdt52wU0WwoZc8+r6y7yPfoKuLQP6qBX8Q==" saltValue="soaCjnop4PXlh4RWRHgX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udSTEB80h3+tSDyLgNMOO3B5Ilht7lJoo/jMKSKbsacuZNVcRFjCCJCBQMgI5wjJDmCiR0t+TdN16t52FiL3A==" saltValue="mJ7UMn0d0viuvDLipa7/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3VgNw1s4pcPnaUKs+ZnAwN42ZUFFZVvehnPcb17WZU6ZrJuZ/kuoNr7r0z3N1Q0hvOGWGZQWwdslTMp3U9yUg==" saltValue="27qGZeX3fBqiqpkip2W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519</v>
      </c>
      <c r="AL9" s="1131"/>
      <c r="AM9" s="1131"/>
      <c r="AN9" s="1132"/>
      <c r="AO9" s="277">
        <v>3324210</v>
      </c>
      <c r="AP9" s="277">
        <v>70337</v>
      </c>
      <c r="AQ9" s="278">
        <v>90021</v>
      </c>
      <c r="AR9" s="279">
        <v>-21.9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520</v>
      </c>
      <c r="AL10" s="1131"/>
      <c r="AM10" s="1131"/>
      <c r="AN10" s="1132"/>
      <c r="AO10" s="280">
        <v>556446</v>
      </c>
      <c r="AP10" s="280">
        <v>11774</v>
      </c>
      <c r="AQ10" s="281">
        <v>11562</v>
      </c>
      <c r="AR10" s="282">
        <v>1.8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521</v>
      </c>
      <c r="AL11" s="1131"/>
      <c r="AM11" s="1131"/>
      <c r="AN11" s="1132"/>
      <c r="AO11" s="280" t="s">
        <v>522</v>
      </c>
      <c r="AP11" s="280" t="s">
        <v>522</v>
      </c>
      <c r="AQ11" s="281">
        <v>947</v>
      </c>
      <c r="AR11" s="282" t="s">
        <v>522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523</v>
      </c>
      <c r="AL12" s="1131"/>
      <c r="AM12" s="1131"/>
      <c r="AN12" s="1132"/>
      <c r="AO12" s="280" t="s">
        <v>522</v>
      </c>
      <c r="AP12" s="280" t="s">
        <v>522</v>
      </c>
      <c r="AQ12" s="281">
        <v>11</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524</v>
      </c>
      <c r="AL13" s="1131"/>
      <c r="AM13" s="1131"/>
      <c r="AN13" s="1132"/>
      <c r="AO13" s="280">
        <v>115382</v>
      </c>
      <c r="AP13" s="280">
        <v>2441</v>
      </c>
      <c r="AQ13" s="281">
        <v>3606</v>
      </c>
      <c r="AR13" s="282">
        <v>-32.299999999999997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525</v>
      </c>
      <c r="AL14" s="1131"/>
      <c r="AM14" s="1131"/>
      <c r="AN14" s="1132"/>
      <c r="AO14" s="280">
        <v>33000</v>
      </c>
      <c r="AP14" s="280">
        <v>698</v>
      </c>
      <c r="AQ14" s="281">
        <v>1599</v>
      </c>
      <c r="AR14" s="282">
        <v>-56.3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526</v>
      </c>
      <c r="AL15" s="1134"/>
      <c r="AM15" s="1134"/>
      <c r="AN15" s="1135"/>
      <c r="AO15" s="280">
        <v>-200114</v>
      </c>
      <c r="AP15" s="280">
        <v>-4234</v>
      </c>
      <c r="AQ15" s="281">
        <v>-6463</v>
      </c>
      <c r="AR15" s="282">
        <v>-34.5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189</v>
      </c>
      <c r="AL16" s="1134"/>
      <c r="AM16" s="1134"/>
      <c r="AN16" s="1135"/>
      <c r="AO16" s="280">
        <v>3828924</v>
      </c>
      <c r="AP16" s="280">
        <v>81017</v>
      </c>
      <c r="AQ16" s="281">
        <v>101283</v>
      </c>
      <c r="AR16" s="282">
        <v>-20</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531</v>
      </c>
      <c r="AL21" s="1137"/>
      <c r="AM21" s="1137"/>
      <c r="AN21" s="1138"/>
      <c r="AO21" s="293">
        <v>7.53</v>
      </c>
      <c r="AP21" s="294">
        <v>9.14</v>
      </c>
      <c r="AQ21" s="295">
        <v>-1.61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532</v>
      </c>
      <c r="AL22" s="1137"/>
      <c r="AM22" s="1137"/>
      <c r="AN22" s="1138"/>
      <c r="AO22" s="298">
        <v>97.9</v>
      </c>
      <c r="AP22" s="299">
        <v>97.6</v>
      </c>
      <c r="AQ22" s="300">
        <v>0.3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536</v>
      </c>
      <c r="AL32" s="1121"/>
      <c r="AM32" s="1121"/>
      <c r="AN32" s="1122"/>
      <c r="AO32" s="308">
        <v>2131110</v>
      </c>
      <c r="AP32" s="308">
        <v>45092</v>
      </c>
      <c r="AQ32" s="309">
        <v>58458</v>
      </c>
      <c r="AR32" s="310">
        <v>-22.9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537</v>
      </c>
      <c r="AL33" s="1121"/>
      <c r="AM33" s="1121"/>
      <c r="AN33" s="1122"/>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538</v>
      </c>
      <c r="AL34" s="1121"/>
      <c r="AM34" s="1121"/>
      <c r="AN34" s="1122"/>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539</v>
      </c>
      <c r="AL35" s="1121"/>
      <c r="AM35" s="1121"/>
      <c r="AN35" s="1122"/>
      <c r="AO35" s="308">
        <v>191790</v>
      </c>
      <c r="AP35" s="308">
        <v>4058</v>
      </c>
      <c r="AQ35" s="309">
        <v>14034</v>
      </c>
      <c r="AR35" s="310">
        <v>-71.099999999999994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540</v>
      </c>
      <c r="AL36" s="1121"/>
      <c r="AM36" s="1121"/>
      <c r="AN36" s="1122"/>
      <c r="AO36" s="308">
        <v>26360</v>
      </c>
      <c r="AP36" s="308">
        <v>558</v>
      </c>
      <c r="AQ36" s="309">
        <v>2546</v>
      </c>
      <c r="AR36" s="310">
        <v>-78.099999999999994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541</v>
      </c>
      <c r="AL37" s="1121"/>
      <c r="AM37" s="1121"/>
      <c r="AN37" s="1122"/>
      <c r="AO37" s="308">
        <v>84379</v>
      </c>
      <c r="AP37" s="308">
        <v>1785</v>
      </c>
      <c r="AQ37" s="309">
        <v>290</v>
      </c>
      <c r="AR37" s="310">
        <v>515.5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542</v>
      </c>
      <c r="AL38" s="1124"/>
      <c r="AM38" s="1124"/>
      <c r="AN38" s="1125"/>
      <c r="AO38" s="311" t="s">
        <v>522</v>
      </c>
      <c r="AP38" s="311" t="s">
        <v>522</v>
      </c>
      <c r="AQ38" s="312">
        <v>1</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543</v>
      </c>
      <c r="AL39" s="1124"/>
      <c r="AM39" s="1124"/>
      <c r="AN39" s="1125"/>
      <c r="AO39" s="308">
        <v>-20882</v>
      </c>
      <c r="AP39" s="308">
        <v>-442</v>
      </c>
      <c r="AQ39" s="309">
        <v>-4639</v>
      </c>
      <c r="AR39" s="310">
        <v>-90.5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544</v>
      </c>
      <c r="AL40" s="1121"/>
      <c r="AM40" s="1121"/>
      <c r="AN40" s="1122"/>
      <c r="AO40" s="308">
        <v>-1559430</v>
      </c>
      <c r="AP40" s="308">
        <v>-32996</v>
      </c>
      <c r="AQ40" s="309">
        <v>-48753</v>
      </c>
      <c r="AR40" s="310">
        <v>-32.299999999999997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300</v>
      </c>
      <c r="AL41" s="1127"/>
      <c r="AM41" s="1127"/>
      <c r="AN41" s="1128"/>
      <c r="AO41" s="308">
        <v>853327</v>
      </c>
      <c r="AP41" s="308">
        <v>18056</v>
      </c>
      <c r="AQ41" s="309">
        <v>21939</v>
      </c>
      <c r="AR41" s="310">
        <v>-17.7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514</v>
      </c>
      <c r="AN49" s="1115" t="s">
        <v>548</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1929834</v>
      </c>
      <c r="AN51" s="330">
        <v>39497</v>
      </c>
      <c r="AO51" s="331">
        <v>16.3</v>
      </c>
      <c r="AP51" s="332">
        <v>65080</v>
      </c>
      <c r="AQ51" s="333">
        <v>-10.4</v>
      </c>
      <c r="AR51" s="334">
        <v>26.7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1134330</v>
      </c>
      <c r="AN52" s="338">
        <v>23216</v>
      </c>
      <c r="AO52" s="339">
        <v>-14.2</v>
      </c>
      <c r="AP52" s="340">
        <v>38201</v>
      </c>
      <c r="AQ52" s="341">
        <v>4.8</v>
      </c>
      <c r="AR52" s="342">
        <v>-19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3192544</v>
      </c>
      <c r="AN53" s="330">
        <v>65858</v>
      </c>
      <c r="AO53" s="331">
        <v>66.7</v>
      </c>
      <c r="AP53" s="332">
        <v>79288</v>
      </c>
      <c r="AQ53" s="333">
        <v>21.8</v>
      </c>
      <c r="AR53" s="334">
        <v>44.9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2294944</v>
      </c>
      <c r="AN54" s="338">
        <v>47342</v>
      </c>
      <c r="AO54" s="339">
        <v>103.9</v>
      </c>
      <c r="AP54" s="340">
        <v>41870</v>
      </c>
      <c r="AQ54" s="341">
        <v>9.6</v>
      </c>
      <c r="AR54" s="342">
        <v>94.3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3204131</v>
      </c>
      <c r="AN55" s="330">
        <v>66730</v>
      </c>
      <c r="AO55" s="331">
        <v>1.3</v>
      </c>
      <c r="AP55" s="332">
        <v>84962</v>
      </c>
      <c r="AQ55" s="333">
        <v>7.2</v>
      </c>
      <c r="AR55" s="334">
        <v>-5.9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2335345</v>
      </c>
      <c r="AN56" s="338">
        <v>48637</v>
      </c>
      <c r="AO56" s="339">
        <v>2.7</v>
      </c>
      <c r="AP56" s="340">
        <v>42793</v>
      </c>
      <c r="AQ56" s="341">
        <v>2.2000000000000002</v>
      </c>
      <c r="AR56" s="342">
        <v>0.5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2387590</v>
      </c>
      <c r="AN57" s="330">
        <v>50177</v>
      </c>
      <c r="AO57" s="331">
        <v>-24.8</v>
      </c>
      <c r="AP57" s="332">
        <v>71279</v>
      </c>
      <c r="AQ57" s="333">
        <v>-16.100000000000001</v>
      </c>
      <c r="AR57" s="334">
        <v>-8.6999999999999993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1756989</v>
      </c>
      <c r="AN58" s="338">
        <v>36925</v>
      </c>
      <c r="AO58" s="339">
        <v>-24.1</v>
      </c>
      <c r="AP58" s="340">
        <v>36731</v>
      </c>
      <c r="AQ58" s="341">
        <v>-14.2</v>
      </c>
      <c r="AR58" s="342">
        <v>-9.9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1868114</v>
      </c>
      <c r="AN59" s="330">
        <v>39528</v>
      </c>
      <c r="AO59" s="331">
        <v>-21.2</v>
      </c>
      <c r="AP59" s="332">
        <v>74994</v>
      </c>
      <c r="AQ59" s="333">
        <v>5.2</v>
      </c>
      <c r="AR59" s="334">
        <v>-26.4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1239637</v>
      </c>
      <c r="AN60" s="338">
        <v>26230</v>
      </c>
      <c r="AO60" s="339">
        <v>-29</v>
      </c>
      <c r="AP60" s="340">
        <v>36188</v>
      </c>
      <c r="AQ60" s="341">
        <v>-1.5</v>
      </c>
      <c r="AR60" s="342">
        <v>-27.5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2516443</v>
      </c>
      <c r="AN61" s="345">
        <v>52358</v>
      </c>
      <c r="AO61" s="346">
        <v>7.7</v>
      </c>
      <c r="AP61" s="347">
        <v>75121</v>
      </c>
      <c r="AQ61" s="348">
        <v>1.5</v>
      </c>
      <c r="AR61" s="334">
        <v>6.2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1752249</v>
      </c>
      <c r="AN62" s="338">
        <v>36470</v>
      </c>
      <c r="AO62" s="339">
        <v>7.9</v>
      </c>
      <c r="AP62" s="340">
        <v>39157</v>
      </c>
      <c r="AQ62" s="341">
        <v>0.2</v>
      </c>
      <c r="AR62" s="342">
        <v>7.7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zSDPiT9+LtrlVw+x7fxJ1b2/NyyKZHPjcyALxACtywBNu5UdLpBK8Wy+9oJttzOs7uQIGdJqRYvLupiPC1eXCw==" saltValue="G9bJR3OOozPPczeQbyKi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1" spans="125:125" ht="13.5" hidden="1" customHeight="1" x14ac:dyDescent="0.2">
      <c r="DU121" s="255"/>
    </row>
  </sheetData>
  <sheetProtection algorithmName="SHA-512" hashValue="m4Ex37X/7QXBWRAzAJzHb7i+JVWRPTmvAga146pgzpFdSb+5sYvZn6cs9YW5LZ2b08ofZRJZ5XvNNLgnuJW+Mg==" saltValue="aiAEt65x6tEvSMlMA3IL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eN16ffzEh3njjaCppD+yczppYaH91taP1Z5KU5yr5MMPJsK0mfmdTNTo0MUNipAmGfDiiF1mBW6o6/58OYQ/Ng==" saltValue="4l3RjhMRwZQK7UFYH7Rm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28.08</v>
      </c>
      <c r="G47" s="12">
        <v>21.52</v>
      </c>
      <c r="H47" s="12">
        <v>23.53</v>
      </c>
      <c r="I47" s="12">
        <v>25.38</v>
      </c>
      <c r="J47" s="13">
        <v>27.14</v>
      </c>
    </row>
    <row r="48" spans="2:10" ht="57.75" customHeight="1" x14ac:dyDescent="0.2">
      <c r="B48" s="14"/>
      <c r="C48" s="1141" t="s">
        <v>4</v>
      </c>
      <c r="D48" s="1141"/>
      <c r="E48" s="1142"/>
      <c r="F48" s="15">
        <v>5.96</v>
      </c>
      <c r="G48" s="16">
        <v>6.25</v>
      </c>
      <c r="H48" s="16">
        <v>7.78</v>
      </c>
      <c r="I48" s="16">
        <v>8.76</v>
      </c>
      <c r="J48" s="17">
        <v>7.29</v>
      </c>
    </row>
    <row r="49" spans="2:10" ht="57.75" customHeight="1" thickBot="1" x14ac:dyDescent="0.25">
      <c r="B49" s="18"/>
      <c r="C49" s="1143" t="s">
        <v>5</v>
      </c>
      <c r="D49" s="1143"/>
      <c r="E49" s="1144"/>
      <c r="F49" s="19" t="s">
        <v>569</v>
      </c>
      <c r="G49" s="20" t="s">
        <v>570</v>
      </c>
      <c r="H49" s="20">
        <v>4.54</v>
      </c>
      <c r="I49" s="20">
        <v>4.28</v>
      </c>
      <c r="J49" s="21" t="s">
        <v>571</v>
      </c>
    </row>
    <row r="50" spans="2:10" ht="13.2" x14ac:dyDescent="0.2"/>
  </sheetData>
  <sheetProtection algorithmName="SHA-512" hashValue="pF78mv7w0RjZ6PHsv9sXfVlVH4ClHKJ/N4aVYHhm2BqQjoX3gG9PcEUqJlfUCwIoWhPQG/Z9zWJcHQTmc5Rjjg==" saltValue="fFGnAsFDg/8io6iF46/Z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2024-03-19T02:05:13Z</cp:lastPrinted>
  <dcterms:created xsi:type="dcterms:W3CDTF">2024-03-14T02:48:53Z</dcterms:created>
  <dcterms:modified xsi:type="dcterms:W3CDTF">2024-03-19T04:49:20Z</dcterms:modified>
  <cp:category/>
</cp:coreProperties>
</file>